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isecloud.sharepoint.com/sites/3c6801277fda482a8e8ddcea43418367/Delade dokument/6. Projektleveranser och slutrapport/2026-01-28 - BeBo rapporter FINAL/"/>
    </mc:Choice>
  </mc:AlternateContent>
  <xr:revisionPtr revIDLastSave="176" documentId="8_{9FE1276B-471B-41DC-88D8-A5B70013E8F0}" xr6:coauthVersionLast="47" xr6:coauthVersionMax="47" xr10:uidLastSave="{1B48008E-C38F-4489-ACAD-2BBB83372FF7}"/>
  <bookViews>
    <workbookView xWindow="-9440" yWindow="-21710" windowWidth="38620" windowHeight="21100" xr2:uid="{C109FC88-1A9A-440A-B07D-125A35212492}"/>
  </bookViews>
  <sheets>
    <sheet name="UH- &amp; ER-plan" sheetId="1" r:id="rId1"/>
    <sheet name="Energiåtgärder" sheetId="6" r:id="rId2"/>
    <sheet name="DATA" sheetId="4" state="hidden" r:id="rId3"/>
  </sheets>
  <definedNames>
    <definedName name="AVLOPPSLEDNINGAR_OCH_BRUNNAR">DATA!$K$13:$K$14</definedName>
    <definedName name="AVLOPPSSYSTEM">DATA!$K$4:$K$6</definedName>
    <definedName name="BALKONGER_OCH_LOFTGÅNGAR">DATA!$G$19:$G$20</definedName>
    <definedName name="BELYSNING">DATA!$N$13:$N$15</definedName>
    <definedName name="DATAKOMMUNIKATIONSSYSTEM">DATA!$O$16:$O$17</definedName>
    <definedName name="DRIFTSUTRYMMEN">DATA!$H$26:$H$27</definedName>
    <definedName name="DRÄNERING">DATA!$C$13:$C$14</definedName>
    <definedName name="DUCAR">DATA!$Q$13:$Q$15</definedName>
    <definedName name="ELSYSTEM">DATA!$N$4:$N$7</definedName>
    <definedName name="ENTREER_OCH_PORTAR">DATA!$G$33:$G$38</definedName>
    <definedName name="F_SYSTEM">DATA!$M$17:$M$20</definedName>
    <definedName name="FASAD">DATA!$G$4:$G$8</definedName>
    <definedName name="FASADKOMPLETTERINGAR">DATA!$G$40:$G$41</definedName>
    <definedName name="FASADYTOR">DATA!$G$13:$G$17</definedName>
    <definedName name="FJÄRRVÄRME">DATA!$L$20:$L$24</definedName>
    <definedName name="FT_SYSTEM">DATA!$M$22:$M$24</definedName>
    <definedName name="FTX_SYSTEM">DATA!$M$26:$M$29</definedName>
    <definedName name="FÖNSTER_OCH_FÖNSTERDÖRRAR">DATA!$G$22:$G$31</definedName>
    <definedName name="FÖRRÅD">DATA!$H$23:$H$24</definedName>
    <definedName name="GEMENSAMHETSUTRYMMEN">DATA!$H$4:$H$9</definedName>
    <definedName name="GIVARE">DATA!$Q$17:$Q$19</definedName>
    <definedName name="GOLVVÄRME">DATA!$L$41:$L$42</definedName>
    <definedName name="GRUNDLÄGGNING">DATA!$C$4</definedName>
    <definedName name="HISSAR">DATA!$P$4:$P$6</definedName>
    <definedName name="ISOLERING">DATA!$C$13:$C$14</definedName>
    <definedName name="KANALER">DATA!$M$31:$M$33</definedName>
    <definedName name="KOMMUNIKATIONSSYSTEM">DATA!$O$4:$O$5</definedName>
    <definedName name="KÄLLARGÅNGAR">DATA!$H$29:$H$30</definedName>
    <definedName name="LEDNINGAR_OCH_ARMATURER">DATA!$J$13:$J$15</definedName>
    <definedName name="LEDNINGSNÄT">DATA!$E$4:$E$7</definedName>
    <definedName name="LUFTBEHANDLINGSSYSTEM">DATA!$M$4:$M$9</definedName>
    <definedName name="LUFTDON">DATA!$M$35:$M$36</definedName>
    <definedName name="MARKBELÄGGNING">DATA!$D$16:$D$17</definedName>
    <definedName name="MARKYTOR">DATA!$D$4:$D$5</definedName>
    <definedName name="PANNOR">DATA!$L$26:$L$27</definedName>
    <definedName name="PUMPGROPAR">DATA!$K$16:$K$17</definedName>
    <definedName name="RADIATORER">DATA!$L$36:$L$39</definedName>
    <definedName name="S_SYSTEM">DATA!$M$13:$M$15</definedName>
    <definedName name="STYRSYSTEM">DATA!$Q$4:$Q$6</definedName>
    <definedName name="STÄLLDON">DATA!$Q$21:$Q$22</definedName>
    <definedName name="SYSTEM_FÖR_ENTRE_OCH_PASSERKONTROLL">DATA!$O$13:$O$14</definedName>
    <definedName name="TAKAVVATTNING">DATA!$F$20:$F$21</definedName>
    <definedName name="TAKBELÄGGNINGAR_OCH_TÄTSKIKT">DATA!$F$13:$F$18</definedName>
    <definedName name="TAKSTOLAR_OCH_UNDERLAGSTAK">DATA!$I$13:$I$16</definedName>
    <definedName name="TAPPVATTENSYSTEM">DATA!$J$4</definedName>
    <definedName name="TRAPPHUS">DATA!$H$13:$H$14</definedName>
    <definedName name="TVÄTTSTUGA">DATA!$H$16:$H$21</definedName>
    <definedName name="VATTENLEDNINGSNÄT">DATA!$E$13:$E$14</definedName>
    <definedName name="VEGETATIONSYTOR">DATA!$D$13:$D$14</definedName>
    <definedName name="VIND">DATA!$I$4</definedName>
    <definedName name="VÄRMENÄT">DATA!$E$16:$E$17</definedName>
    <definedName name="VÄRMEPUMP">DATA!$L$13:$L$18</definedName>
    <definedName name="VÄRMERÖR">DATA!$L$33:$L$34</definedName>
    <definedName name="VÄRMESYSTEM">DATA!$L$4:$L$11</definedName>
    <definedName name="YTTERTAK">DATA!$F$4:$F$7</definedName>
    <definedName name="ÖPPNA_SPISAR_OCH_KAKELUGNAR">DATA!$L$29:$L$31</definedName>
    <definedName name="ÖVRIGA_GEMENSAMMA_UTRYMMEN">DATA!$H$32:$H$33</definedName>
    <definedName name="ÖVRIGT">DATA!$L$44:$L$45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9" i="1" l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AJ20" i="1"/>
  <c r="AJ19" i="1"/>
  <c r="AJ18" i="1"/>
  <c r="AJ17" i="1"/>
  <c r="AJ16" i="1"/>
  <c r="AJ15" i="1"/>
  <c r="AJ13" i="1"/>
  <c r="AJ14" i="1"/>
  <c r="AI19" i="1"/>
  <c r="AI18" i="1"/>
  <c r="AI17" i="1"/>
  <c r="AI16" i="1"/>
  <c r="AI15" i="1"/>
  <c r="AI14" i="1"/>
  <c r="AI13" i="1"/>
  <c r="AI2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K49" i="1" l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13" i="1"/>
  <c r="L15" i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AK17" i="1" l="1"/>
  <c r="AK15" i="1"/>
  <c r="AK16" i="1"/>
  <c r="AK14" i="1"/>
  <c r="AK19" i="1"/>
  <c r="AK18" i="1"/>
  <c r="AJ48" i="1"/>
  <c r="AJ47" i="1"/>
  <c r="AJ46" i="1"/>
  <c r="AJ45" i="1"/>
  <c r="AJ44" i="1"/>
  <c r="AJ43" i="1"/>
  <c r="AJ42" i="1"/>
  <c r="AJ41" i="1"/>
  <c r="W13" i="1"/>
  <c r="W19" i="1"/>
  <c r="W18" i="1"/>
  <c r="W17" i="1"/>
  <c r="W16" i="1"/>
  <c r="W15" i="1"/>
  <c r="W14" i="1"/>
  <c r="AJ49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K20" i="1"/>
  <c r="W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Ruud</author>
    <author>Lotta Bångens</author>
  </authors>
  <commentList>
    <comment ref="AH10" authorId="0" shapeId="0" xr:uid="{C37B7E9B-92DF-47A4-A703-C90987558448}">
      <text>
        <r>
          <rPr>
            <sz val="9"/>
            <color indexed="81"/>
            <rFont val="Tahoma"/>
            <family val="2"/>
          </rPr>
          <t>Geografisk justeringsfaktor för byggnadens uppvärmningsbehov.</t>
        </r>
      </text>
    </comment>
    <comment ref="AA11" authorId="0" shapeId="0" xr:uid="{E62CA81D-1B27-4E12-9126-1CF076F66CC2}">
      <text>
        <r>
          <rPr>
            <sz val="9"/>
            <color indexed="81"/>
            <rFont val="Tahoma"/>
            <family val="2"/>
          </rPr>
          <t>Inklusive eventuell el till komfortkyla</t>
        </r>
      </text>
    </comment>
    <comment ref="AK11" authorId="0" shapeId="0" xr:uid="{BB77CDC9-10A0-4FC7-ACF6-37773DE43980}">
      <text>
        <r>
          <rPr>
            <sz val="9"/>
            <color indexed="81"/>
            <rFont val="Tahoma"/>
            <family val="2"/>
          </rPr>
          <t>Sänkning av EP</t>
        </r>
        <r>
          <rPr>
            <vertAlign val="subscript"/>
            <sz val="9"/>
            <color indexed="81"/>
            <rFont val="Tahoma"/>
            <family val="2"/>
          </rPr>
          <t>pet</t>
        </r>
        <r>
          <rPr>
            <sz val="9"/>
            <color indexed="81"/>
            <rFont val="Tahoma"/>
            <family val="2"/>
          </rPr>
          <t>-värdet i förhållande till startvärdet</t>
        </r>
      </text>
    </comment>
    <comment ref="K12" authorId="0" shapeId="0" xr:uid="{AE6B1656-9509-4841-919D-287E00C6CB45}">
      <text>
        <r>
          <rPr>
            <b/>
            <sz val="9"/>
            <color indexed="81"/>
            <rFont val="Tahoma"/>
            <family val="2"/>
          </rPr>
          <t>För planerad underhållsåtgärd EXKLUSIVE energiåtgärd</t>
        </r>
      </text>
    </comment>
    <comment ref="T12" authorId="0" shapeId="0" xr:uid="{68FDCDB9-E873-4959-B813-C4CD51E618D0}">
      <text>
        <r>
          <rPr>
            <b/>
            <sz val="9"/>
            <color indexed="81"/>
            <rFont val="Tahoma"/>
            <family val="2"/>
          </rPr>
          <t>Totalt INKLUSIVE underhållsåtgärd OCH energiåtgärd!
Från BeBo:s lönsamhetsberäkning</t>
        </r>
      </text>
    </comment>
    <comment ref="Z12" authorId="0" shapeId="0" xr:uid="{DBB480AA-6CFB-47C3-B9D6-F507549218EF}">
      <text>
        <r>
          <rPr>
            <sz val="9"/>
            <color indexed="81"/>
            <rFont val="Tahoma"/>
            <family val="2"/>
          </rPr>
          <t>Uppmätt eller uppskattad verklig användning enligt Boverkets föreskrift BEN 2.</t>
        </r>
      </text>
    </comment>
    <comment ref="AH12" authorId="0" shapeId="0" xr:uid="{AD8FDC21-44A9-405D-8D61-0163D067FB7C}">
      <text>
        <r>
          <rPr>
            <sz val="9"/>
            <color indexed="81"/>
            <rFont val="Tahoma"/>
            <family val="2"/>
          </rPr>
          <t>Kan ibland ändras i samband med en ombyggnad/tillbyggnad, ändring av byggnadens användning eller en förnyad bedömning.</t>
        </r>
      </text>
    </comment>
    <comment ref="AJ12" authorId="0" shapeId="0" xr:uid="{3B1F081E-E8D2-4265-AAF2-0C1F9BF223F7}">
      <text>
        <r>
          <rPr>
            <sz val="9"/>
            <color rgb="FF000000"/>
            <rFont val="Tahoma"/>
            <family val="2"/>
          </rPr>
          <t>Högsta tillåtna primärenergital för ett flerbostadshus enligt BBR 30-31, Tabell 9:2a, 75 kWh/(m</t>
        </r>
        <r>
          <rPr>
            <vertAlign val="superscript"/>
            <sz val="9"/>
            <color rgb="FF000000"/>
            <rFont val="Tahoma"/>
            <family val="2"/>
          </rPr>
          <t>2</t>
        </r>
        <r>
          <rPr>
            <sz val="9"/>
            <color rgb="FF000000"/>
            <rFont val="Tahoma"/>
            <family val="2"/>
          </rPr>
          <t xml:space="preserve"> år)</t>
        </r>
      </text>
    </comment>
    <comment ref="G13" authorId="0" shapeId="0" xr:uid="{B7451472-ABBC-4EB5-AC2A-5B9BA21FF56A}">
      <text>
        <r>
          <rPr>
            <sz val="9"/>
            <color rgb="FF000000"/>
            <rFont val="Tahoma"/>
            <family val="2"/>
          </rPr>
          <t>Uppskattad kostnad utan energiåtgärd</t>
        </r>
      </text>
    </comment>
    <comment ref="I13" authorId="0" shapeId="0" xr:uid="{09161F74-6EAA-451D-A4D0-525D90072120}">
      <text>
        <r>
          <rPr>
            <sz val="9"/>
            <color indexed="81"/>
            <rFont val="Tahoma"/>
            <family val="2"/>
          </rPr>
          <t>Antagen livslängd för underhållsåtgärd.</t>
        </r>
      </text>
    </comment>
    <comment ref="J13" authorId="0" shapeId="0" xr:uid="{FA4A67AA-CE26-4BC8-9C5B-A2E49C728231}">
      <text>
        <r>
          <rPr>
            <sz val="9"/>
            <color indexed="81"/>
            <rFont val="Tahoma"/>
            <family val="2"/>
          </rPr>
          <t>Med hänsyn tagen till ändradeenergikostnader (inklusive effektavgifter), antagna räntekostnader, ökade/minskade kostnader för löpande underhåll och amorteringar/avskrivningar under åtgärdens uppskattade livslängd.</t>
        </r>
      </text>
    </comment>
    <comment ref="K13" authorId="0" shapeId="0" xr:uid="{6BACBCB2-4B4B-4FC2-B4AC-086D74CAAFE6}">
      <text>
        <r>
          <rPr>
            <sz val="9"/>
            <color indexed="81"/>
            <rFont val="Tahoma"/>
            <family val="2"/>
          </rPr>
          <t>Med hänsyn tagen till ändrade energikostnader (inklusive effektavgifter), antagna räntekostnader, ökade/minskade kostnader för löpande underhåll och amorteringar/avskrivningar enlig K3.</t>
        </r>
      </text>
    </comment>
    <comment ref="M13" authorId="0" shapeId="0" xr:uid="{E23B0466-78A9-42B9-AF30-4BA6C3F397D6}">
      <text>
        <r>
          <rPr>
            <sz val="9"/>
            <color indexed="81"/>
            <rFont val="Tahoma"/>
            <family val="2"/>
          </rPr>
          <t>Förslag på energiåtgärder finns under fliken "Energitgärder"</t>
        </r>
      </text>
    </comment>
    <comment ref="P13" authorId="1" shapeId="0" xr:uid="{CAE67016-2259-EC4F-A02D-84D804FD6D19}">
      <text>
        <r>
          <rPr>
            <sz val="10"/>
            <color rgb="FF000000"/>
            <rFont val="Friends UltraLight"/>
            <family val="2"/>
            <charset val="77"/>
          </rPr>
          <t>Tillkommande kostnad för energiåtgärd.</t>
        </r>
      </text>
    </comment>
    <comment ref="Q13" authorId="0" shapeId="0" xr:uid="{ECC766EC-B88B-4B17-AC34-D3DB5981697A}">
      <text>
        <r>
          <rPr>
            <sz val="9"/>
            <color indexed="81"/>
            <rFont val="Tahoma"/>
            <family val="2"/>
          </rPr>
          <t>Vanligen samma som första åtgärdsår för tillhörande underhållsåtgärd.
Men i vissa fall finns ingen tillhörande undehållsåtgärd och då fylls första åtgärdsår in endast i denna kolumn</t>
        </r>
      </text>
    </comment>
    <comment ref="R13" authorId="0" shapeId="0" xr:uid="{AA3B82C3-3063-4BE0-B3FF-1C8EB6AB74A0}">
      <text>
        <r>
          <rPr>
            <sz val="9"/>
            <color indexed="81"/>
            <rFont val="Tahoma"/>
            <family val="2"/>
          </rPr>
          <t>Antas vara samma som den energibesparande åtgärdens livslängd/livscykel.
Kan vara både längre eller kortare än tillhörande underhållsåtgärd.</t>
        </r>
      </text>
    </comment>
    <comment ref="S13" authorId="0" shapeId="0" xr:uid="{3C12AB32-3B2C-4F7C-8163-B6AC2D045FB6}">
      <text>
        <r>
          <rPr>
            <sz val="9"/>
            <color indexed="81"/>
            <rFont val="Tahoma"/>
            <family val="2"/>
          </rPr>
          <t>Med hänsyn tagen till minskade energikostnader (inklusive effektavgifter), antagna räntekostnader, ökade/minskade kostnader för löpande underhåll och amorteringar/avskrivningar enligt K3 under åtgärdens uppskattade livslängd.</t>
        </r>
      </text>
    </comment>
    <comment ref="T13" authorId="0" shapeId="0" xr:uid="{3583B48C-6499-484B-ABF0-379D35B9EE93}">
      <text>
        <r>
          <rPr>
            <sz val="9"/>
            <color indexed="81"/>
            <rFont val="Tahoma"/>
            <family val="2"/>
          </rPr>
          <t>Med hänsyn tagen till minskade energikostnader (inklusive effektavgifter), antagna räntekostnader, ökade/minskade kostnader för löpande underhåll och amorteringar/avskrivningar enlig K3.</t>
        </r>
      </text>
    </comment>
    <comment ref="Z13" authorId="0" shapeId="0" xr:uid="{738B2F76-8AF5-4C7A-ABEF-D042BCEB49CC}">
      <text>
        <r>
          <rPr>
            <sz val="9"/>
            <color indexed="81"/>
            <rFont val="Tahoma"/>
            <family val="2"/>
          </rPr>
          <t>Korrigerat till normalt brukande under ett normalår enligt Boverkets föreskrift BEN2.</t>
        </r>
      </text>
    </comment>
    <comment ref="AH13" authorId="0" shapeId="0" xr:uid="{A766B754-6569-43AC-B00E-5ED9BD528E48}">
      <text>
        <r>
          <rPr>
            <sz val="9"/>
            <color indexed="81"/>
            <rFont val="Tahoma"/>
            <family val="2"/>
          </rPr>
          <t>Startvärde</t>
        </r>
      </text>
    </comment>
    <comment ref="V16" authorId="0" shapeId="0" xr:uid="{78196C1E-CBD0-45A5-880C-73C03C8D9CF1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17" authorId="0" shapeId="0" xr:uid="{D6CCDEC5-6B60-46BA-A64E-68B035358CA8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18" authorId="0" shapeId="0" xr:uid="{F40442F1-5A47-4006-9990-8ECF37C2D749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19" authorId="0" shapeId="0" xr:uid="{D12E5080-F468-48FB-A02F-5223AED86847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0" authorId="0" shapeId="0" xr:uid="{9901BAE8-66A7-43B6-89BF-DC7DEAC241EE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1" authorId="0" shapeId="0" xr:uid="{4B9062E8-C912-4352-B77B-8327F2CB0CC0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2" authorId="0" shapeId="0" xr:uid="{F4F5C6C8-B996-4F56-9C2A-0ACAFADA5FD8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3" authorId="0" shapeId="0" xr:uid="{5678573F-70F8-46B4-A8D9-DB2D487BC9A7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4" authorId="0" shapeId="0" xr:uid="{18FD458E-F993-4DE6-B615-85A8235C586A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5" authorId="0" shapeId="0" xr:uid="{A4D95855-764B-4B0D-864B-003864334353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6" authorId="0" shapeId="0" xr:uid="{A34B7BC2-2742-4A7D-8699-E265A55BCD0A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7" authorId="0" shapeId="0" xr:uid="{0600716E-5AE7-4E01-BA09-7332A6ED36F4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8" authorId="0" shapeId="0" xr:uid="{7D29F171-B1F6-47BF-B42D-09575429F0BA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29" authorId="0" shapeId="0" xr:uid="{1A9ED7B3-46D3-4FC4-A3CB-5701E0281AA8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0" authorId="0" shapeId="0" xr:uid="{D4FA03A8-4C2F-4C13-B61D-60E2460638FF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1" authorId="0" shapeId="0" xr:uid="{4BBF691E-116B-419E-89CD-A94DB7E8B9BC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2" authorId="0" shapeId="0" xr:uid="{46F339A2-0B2C-4897-B7B8-6A403CCAFB8A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3" authorId="0" shapeId="0" xr:uid="{A1D23B2A-DFEC-43A9-835D-0416B545C98B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4" authorId="0" shapeId="0" xr:uid="{915D39F9-DF76-4012-A555-9649EBB8D3B4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5" authorId="0" shapeId="0" xr:uid="{E086F217-2ABC-4214-BD63-1724F13C148E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6" authorId="0" shapeId="0" xr:uid="{CE422154-0FE8-4541-9174-E3FF8C4A3A6B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7" authorId="0" shapeId="0" xr:uid="{B2270B6E-46BB-4640-8D70-A9F1172A3BF6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8" authorId="0" shapeId="0" xr:uid="{7C083E1F-188F-46F4-9654-23A81D90453B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39" authorId="0" shapeId="0" xr:uid="{1AD9B7EE-A8E5-4942-A502-9115FA06192D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0" authorId="0" shapeId="0" xr:uid="{3B061B43-F066-416E-B23D-38EF7C78E547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1" authorId="0" shapeId="0" xr:uid="{DF61D57D-AAB4-4AEC-B612-1313CD00868B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2" authorId="0" shapeId="0" xr:uid="{0C92ED90-8D8C-4F64-A449-6E2D57A29086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3" authorId="0" shapeId="0" xr:uid="{1FB2A9E0-6E49-4401-869C-D972BB873EB5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4" authorId="0" shapeId="0" xr:uid="{275A56BA-F98D-44EE-9A53-5669987A9D21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5" authorId="0" shapeId="0" xr:uid="{72F1D592-9130-44A3-B355-B1B689783562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6" authorId="0" shapeId="0" xr:uid="{D40A87CB-4D9C-449C-96AC-D0A9148A2EDB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7" authorId="0" shapeId="0" xr:uid="{46760314-9AAC-4AD7-AC32-96C2DB0825D4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8" authorId="0" shapeId="0" xr:uid="{0BA85200-CC47-498C-84BF-F6000BAC6FD7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  <comment ref="V49" authorId="0" shapeId="0" xr:uid="{D575BA92-3F40-4509-8DEE-8C0C109C8A47}">
      <text>
        <r>
          <rPr>
            <sz val="9"/>
            <color indexed="81"/>
            <rFont val="Tahoma"/>
            <family val="2"/>
          </rPr>
          <t>Beräkningarna för varje rad förutsätter att ovanstående åtgärder är genomförda innan.</t>
        </r>
      </text>
    </comment>
  </commentList>
</comments>
</file>

<file path=xl/sharedStrings.xml><?xml version="1.0" encoding="utf-8"?>
<sst xmlns="http://schemas.openxmlformats.org/spreadsheetml/2006/main" count="482" uniqueCount="349">
  <si>
    <t>UNDERHÅLLS- OCH ENERGIRENOVERINGSPLAN</t>
  </si>
  <si>
    <t>FASTIGHETSBETECKNING</t>
  </si>
  <si>
    <t>BRF Grundbulten</t>
  </si>
  <si>
    <t>BYGGNAD</t>
  </si>
  <si>
    <t>Punkthus A</t>
  </si>
  <si>
    <t>KLIMATORT</t>
  </si>
  <si>
    <t>Stockholm</t>
  </si>
  <si>
    <t>UTFÖRD AV</t>
  </si>
  <si>
    <t>Energiexperten AB</t>
  </si>
  <si>
    <t>DATUM</t>
  </si>
  <si>
    <t>STARTÅR</t>
  </si>
  <si>
    <t>ENERGI</t>
  </si>
  <si>
    <t>ELANVÄNDNING [kWh/år]</t>
  </si>
  <si>
    <t>FJÄRRVÄRMEANVÄNDNING [kWh/år]</t>
  </si>
  <si>
    <t>BIOBRÄNSLEANVÄNDNING [kWh/år]</t>
  </si>
  <si>
    <r>
      <t>Geografisk justeringsfaktor (F</t>
    </r>
    <r>
      <rPr>
        <b/>
        <vertAlign val="subscript"/>
        <sz val="11"/>
        <color theme="1"/>
        <rFont val="Aptos Narrow"/>
        <family val="2"/>
        <scheme val="minor"/>
      </rPr>
      <t>geo</t>
    </r>
    <r>
      <rPr>
        <b/>
        <sz val="11"/>
        <color theme="1"/>
        <rFont val="Aptos Narrow"/>
        <family val="2"/>
        <scheme val="minor"/>
      </rPr>
      <t xml:space="preserve"> [-])</t>
    </r>
  </si>
  <si>
    <t>Fastighetsel</t>
  </si>
  <si>
    <t>Uppvärmning</t>
  </si>
  <si>
    <t>Varmvatten</t>
  </si>
  <si>
    <t>REFERENSAREA</t>
  </si>
  <si>
    <t>ENERGIPRESTANDA [kWh/(m2 år)]</t>
  </si>
  <si>
    <t>ENERGIEFFEKTIVISERING</t>
  </si>
  <si>
    <t>KOSTNADSPÅVERKAN  [inkl moms]</t>
  </si>
  <si>
    <t>ENERGIKLASS</t>
  </si>
  <si>
    <t>Startvärden</t>
  </si>
  <si>
    <t>Okorrigerat</t>
  </si>
  <si>
    <r>
      <t>A</t>
    </r>
    <r>
      <rPr>
        <b/>
        <vertAlign val="subscript"/>
        <sz val="11"/>
        <color theme="1"/>
        <rFont val="Aptos Narrow"/>
        <family val="2"/>
        <scheme val="minor"/>
      </rPr>
      <t>temp</t>
    </r>
    <r>
      <rPr>
        <b/>
        <sz val="11"/>
        <color theme="1"/>
        <rFont val="Aptos Narrow"/>
        <family val="2"/>
        <scheme val="minor"/>
      </rPr>
      <t xml:space="preserve"> [m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]</t>
    </r>
  </si>
  <si>
    <r>
      <t>EP</t>
    </r>
    <r>
      <rPr>
        <b/>
        <vertAlign val="subscript"/>
        <sz val="11"/>
        <color theme="1"/>
        <rFont val="Aptos Narrow"/>
        <family val="2"/>
        <scheme val="minor"/>
      </rPr>
      <t>spec</t>
    </r>
    <r>
      <rPr>
        <b/>
        <sz val="11"/>
        <color theme="1"/>
        <rFont val="Aptos Narrow"/>
        <family val="2"/>
        <scheme val="minor"/>
      </rPr>
      <t xml:space="preserve"> </t>
    </r>
  </si>
  <si>
    <r>
      <t>EP</t>
    </r>
    <r>
      <rPr>
        <b/>
        <vertAlign val="subscript"/>
        <sz val="11"/>
        <color theme="1"/>
        <rFont val="Aptos Narrow"/>
        <family val="2"/>
        <scheme val="minor"/>
      </rPr>
      <t>pet</t>
    </r>
  </si>
  <si>
    <r>
      <t>m.a.p. EP</t>
    </r>
    <r>
      <rPr>
        <vertAlign val="subscript"/>
        <sz val="11"/>
        <color theme="1"/>
        <rFont val="Aptos Narrow"/>
        <family val="2"/>
        <scheme val="minor"/>
      </rPr>
      <t xml:space="preserve">pet </t>
    </r>
  </si>
  <si>
    <t>HUVUDOMRÅDE</t>
  </si>
  <si>
    <t>DELOMRÅDE</t>
  </si>
  <si>
    <t>UNDERHÅLLSÅTGÄRD</t>
  </si>
  <si>
    <t>MÄNGD</t>
  </si>
  <si>
    <t>ENHET</t>
  </si>
  <si>
    <t>UNDERHÅLLSKOSTNAD [kr]</t>
  </si>
  <si>
    <t>FÖRSTA ÅTGÄRDSÅR</t>
  </si>
  <si>
    <t>LIVSLÄNGD [år]</t>
  </si>
  <si>
    <t>Första året</t>
  </si>
  <si>
    <t>Under  livscykel</t>
  </si>
  <si>
    <t>ENERGIÅTGÄRD</t>
  </si>
  <si>
    <t>ENERGIÅTGÄRDSKOSTNAD</t>
  </si>
  <si>
    <t>KOMMENTARER</t>
  </si>
  <si>
    <t>Vid start</t>
  </si>
  <si>
    <t>Energidekl.</t>
  </si>
  <si>
    <t>Korrigerat</t>
  </si>
  <si>
    <t>VIND</t>
  </si>
  <si>
    <t>TAKSTOLAR OCH UNDERLAGSTAK</t>
  </si>
  <si>
    <t>Byte av 100 mm isolering + tätskikt på vind</t>
  </si>
  <si>
    <t>kvm</t>
  </si>
  <si>
    <t xml:space="preserve"> +150 mm tilläggsisolering av vind</t>
  </si>
  <si>
    <t>Minskat värmebehov = mindre el cirk.pump</t>
  </si>
  <si>
    <t>Efter åtgärd 1</t>
  </si>
  <si>
    <t>FASAD</t>
  </si>
  <si>
    <t>FASADYTOR</t>
  </si>
  <si>
    <t>Renovering av fasad</t>
  </si>
  <si>
    <t>50 mm tilläggsisolering av fasad</t>
  </si>
  <si>
    <t>Inkl. utflyttning av fönsterinfästning</t>
  </si>
  <si>
    <t>Efter åtgärd 1+2</t>
  </si>
  <si>
    <t>GRUNDLÄGGNING</t>
  </si>
  <si>
    <t>DRÄNERING</t>
  </si>
  <si>
    <t>Dränering av grund</t>
  </si>
  <si>
    <t>50 mm tilläggsisolering av grund</t>
  </si>
  <si>
    <t>Oisolerad före åtgärd</t>
  </si>
  <si>
    <t>Efter åtgärd 1-3</t>
  </si>
  <si>
    <t>FÖNSTER OCH FÖNSTERDÖRRAR</t>
  </si>
  <si>
    <t>Renovering av fönster med U-värde 2,8 W/(K m2)</t>
  </si>
  <si>
    <t>st</t>
  </si>
  <si>
    <r>
      <t>Byte till lågenergiglas som ger U-värde 1,7 W/(K 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</si>
  <si>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t>Komplett renovering inkl. målning</t>
  </si>
  <si>
    <t>Efter åtgärd 1-4</t>
  </si>
  <si>
    <t>TAPPVATTENSYSTEM</t>
  </si>
  <si>
    <t>LEDNINGAR OCH ARMATURER</t>
  </si>
  <si>
    <t>Byte av tappvarvattenarmaturer</t>
  </si>
  <si>
    <t>Uppgradera till A-klassade tapvattenarmaturer</t>
  </si>
  <si>
    <t>Påverkar schablon för varmvattenanvändning</t>
  </si>
  <si>
    <t>Efter åtgärd 1-5</t>
  </si>
  <si>
    <t>Införa individuell mätning och debitering av varmvatten</t>
  </si>
  <si>
    <t>Efter åtgärd 1-6</t>
  </si>
  <si>
    <t>LUFTBEHANDLINGSSYSTEM</t>
  </si>
  <si>
    <t>F SYSTEM</t>
  </si>
  <si>
    <t>Byte av frånluftsfläktar</t>
  </si>
  <si>
    <t>Byte till frånluftsvärmepump med ett SCOP värme på 4,0</t>
  </si>
  <si>
    <r>
      <t xml:space="preserve">Eleffektivare fläktar </t>
    </r>
    <r>
      <rPr>
        <sz val="11"/>
        <color theme="1"/>
        <rFont val="Aptos Narrow"/>
        <family val="2"/>
      </rPr>
      <t>≈</t>
    </r>
    <r>
      <rPr>
        <sz val="11"/>
        <color theme="1"/>
        <rFont val="Aptos Narrow"/>
        <family val="2"/>
        <scheme val="minor"/>
      </rPr>
      <t xml:space="preserve"> samma fläktel som före åtgärd </t>
    </r>
  </si>
  <si>
    <t>Efter åtgärd 1-7</t>
  </si>
  <si>
    <t>Välj huvudområde</t>
  </si>
  <si>
    <t>Efter åtgärd ..</t>
  </si>
  <si>
    <t>Förslag på energiåtgärder</t>
  </si>
  <si>
    <t>Kostnad</t>
  </si>
  <si>
    <t>Energibesparing</t>
  </si>
  <si>
    <t>Livslängd åtgärd [år]</t>
  </si>
  <si>
    <t>Kommentar</t>
  </si>
  <si>
    <t>Dränering</t>
  </si>
  <si>
    <t>Utvändig tilläggsisolering av grund</t>
  </si>
  <si>
    <t>MARK</t>
  </si>
  <si>
    <t>Vegetationsytor</t>
  </si>
  <si>
    <t>Om markvärme, kontrollera funktion (givare) och styrning</t>
  </si>
  <si>
    <t>Säkerställ att markvärme ej är på året runt</t>
  </si>
  <si>
    <t>Markbeläggning</t>
  </si>
  <si>
    <t>LEDNINGSNÄT</t>
  </si>
  <si>
    <t>Vattenledningsnät</t>
  </si>
  <si>
    <t>Isolera varmvatten - och VVC-rör</t>
  </si>
  <si>
    <t>VVC - Varmvattencirkulation</t>
  </si>
  <si>
    <t>Avloppsnät</t>
  </si>
  <si>
    <t>Installation av avloppsvärmeväxlare</t>
  </si>
  <si>
    <t>Dagvattennät</t>
  </si>
  <si>
    <t>Värmenät</t>
  </si>
  <si>
    <t>Isolering av värmerör</t>
  </si>
  <si>
    <t>YTTERTAK</t>
  </si>
  <si>
    <t>Takbeläggning och tätskikt</t>
  </si>
  <si>
    <t>Tilläggsisolering av vind 20-50 cm (fuktkompetens bör anlitas)</t>
  </si>
  <si>
    <t>Tilläggsisolering lösull (30 cm): 450 kr/m2 golvbjälklagsyta</t>
  </si>
  <si>
    <t>5-15% värme</t>
  </si>
  <si>
    <t>Installation av solceller</t>
  </si>
  <si>
    <t>Installation av solfångare</t>
  </si>
  <si>
    <t>Takavvattning</t>
  </si>
  <si>
    <t>Kontrollera funktion (givare) och styrning för värmeslingor i stuprör och rännor</t>
  </si>
  <si>
    <t>Givare ur funktion kan innebära att av-isning är på året runt</t>
  </si>
  <si>
    <t>Taksäkerhet</t>
  </si>
  <si>
    <t>Takkompletteringar</t>
  </si>
  <si>
    <t>Fasadytor</t>
  </si>
  <si>
    <t>Tilläggsisolering av fasad, 5-30 cm (fuktkompetens bör anlitas)</t>
  </si>
  <si>
    <t>Tilläggsisolering 17 cm: 3 900 kr/m2 fasad </t>
  </si>
  <si>
    <t>17 cm sparar 5-10 % värme</t>
  </si>
  <si>
    <t>30-60</t>
  </si>
  <si>
    <t>Renovering utan energiåtgärd: 3 200 kr/m2 fasad </t>
  </si>
  <si>
    <t>Lufttätning av klimatskärmen (helst i samband med tilläggsisolering)</t>
  </si>
  <si>
    <t>Installation av byggnadsintegrerade solceller</t>
  </si>
  <si>
    <t>Balkonger och loftgångar</t>
  </si>
  <si>
    <t>Kontroll av köldbryggor vid infästningar</t>
  </si>
  <si>
    <t>Fönster/förnsterdörrar</t>
  </si>
  <si>
    <t>Renovering fönster med byte av ruta till energiglas</t>
  </si>
  <si>
    <t xml:space="preserve">6 200 kr/m2 fönster </t>
  </si>
  <si>
    <t>5-10% av värmen</t>
  </si>
  <si>
    <t>≈ 25-30</t>
  </si>
  <si>
    <t>Renovering av fönster utan energiåtgärd 3700 kr/m2 fönster</t>
  </si>
  <si>
    <t xml:space="preserve">Fönsterbyte, träfönster </t>
  </si>
  <si>
    <t>7 000 kr/m2 fönster</t>
  </si>
  <si>
    <t>10-15% av värmen</t>
  </si>
  <si>
    <t>≈ 30</t>
  </si>
  <si>
    <t>Överväg solskyddsglas om minskat värmebehov kan leda till behov av aktiv kyla</t>
  </si>
  <si>
    <t xml:space="preserve">Fönsterbyte, aluminiumbeklätt träfönster </t>
  </si>
  <si>
    <t>8 000 kr/m2 fönster</t>
  </si>
  <si>
    <t>&gt; 30</t>
  </si>
  <si>
    <t>Byte till balkongdörr med bättre isoleringsförmåga</t>
  </si>
  <si>
    <t>Byte tätningslist i fönster</t>
  </si>
  <si>
    <t>Tätning av altandörrar</t>
  </si>
  <si>
    <t>Rikta fönsterkarmar</t>
  </si>
  <si>
    <t>Isolera mellan infästning fönster och fasad, drevning</t>
  </si>
  <si>
    <t>Justering av gångjärn och beslag</t>
  </si>
  <si>
    <t>Ersätt inre ruta med isolerglas i befintliga fönster</t>
  </si>
  <si>
    <t>Montera kassett med isolerglas i befintliga fönster</t>
  </si>
  <si>
    <t>Entréer och portar</t>
  </si>
  <si>
    <t>Byte av entrédörr och portar till nya med lägre U-värde</t>
  </si>
  <si>
    <t>Tätning av entréer och portar</t>
  </si>
  <si>
    <t>Byt släplist i dörr</t>
  </si>
  <si>
    <t>Montering av automatisk dörrstängare/-öppnare</t>
  </si>
  <si>
    <t>Sänk temperaturen i entré (under lägenhetstemperatur)</t>
  </si>
  <si>
    <t>Fasadkompletteringar</t>
  </si>
  <si>
    <t>Tätning av genomföringar</t>
  </si>
  <si>
    <t>GEMENSAMHETSUTRYMMEN</t>
  </si>
  <si>
    <t>Trapphus</t>
  </si>
  <si>
    <t>Sänk temperaturen (under lägenhetstemperatur)</t>
  </si>
  <si>
    <t>Tvättstuga</t>
  </si>
  <si>
    <t>Byte till energieffektiva tvättmaskiner</t>
  </si>
  <si>
    <t>Kall- och varmvattenanslut tvättmaskiner</t>
  </si>
  <si>
    <t>Byte till värmepumpstorktumlare och nedsäkring av huvudsäkring</t>
  </si>
  <si>
    <t>Torkskåp med värmepump och nedsäkring av huvudsäkring</t>
  </si>
  <si>
    <t>Installera värmeåtervinning i frånluftstorkskåp</t>
  </si>
  <si>
    <t>Förråd</t>
  </si>
  <si>
    <t>Sänk temperaturen  (under lägenhetstemperatur)</t>
  </si>
  <si>
    <t>Driftsutrymmen</t>
  </si>
  <si>
    <t>Källargångar</t>
  </si>
  <si>
    <t>Övriga gemensamma ytor</t>
  </si>
  <si>
    <t>Anpassa temperatur till användningsområde</t>
  </si>
  <si>
    <t>Takstolar och underlagstak</t>
  </si>
  <si>
    <t>Tilläggsisolering av vind med 20 -50 cm (fuktkompetens bör anlitas)</t>
  </si>
  <si>
    <t>Ledningar och armaturer</t>
  </si>
  <si>
    <t>Isolering av rör och ventiler</t>
  </si>
  <si>
    <t>Byt packningar så att rör inte läcker</t>
  </si>
  <si>
    <t>Byte till energieffektiva armaturer</t>
  </si>
  <si>
    <t>4 000 kr/lägenhet </t>
  </si>
  <si>
    <t>1-5 % värme</t>
  </si>
  <si>
    <t>Individuell mätning och debitering av varmvatten</t>
  </si>
  <si>
    <t>Byt handdukstork kopplad till VVC, ersättmed timerstyrd eluppvärmd</t>
  </si>
  <si>
    <t>Sänk tappvarmvattentemperaturen</t>
  </si>
  <si>
    <t>AVLOPPSSYSTEM</t>
  </si>
  <si>
    <t>Avloppledningar och brunnar</t>
  </si>
  <si>
    <t>Installera värmeåtervinning av avloppsvatten i samband med stambyte</t>
  </si>
  <si>
    <t>Pumpgropar</t>
  </si>
  <si>
    <t xml:space="preserve">Välj pump med energieffektiv motor </t>
  </si>
  <si>
    <t>Avsklijare</t>
  </si>
  <si>
    <t>VÄRME OCH KYLA</t>
  </si>
  <si>
    <t>Värmepump</t>
  </si>
  <si>
    <t>Byte till energieffektivare värmepump</t>
  </si>
  <si>
    <t>Fjärrvärme</t>
  </si>
  <si>
    <t>Byte till datoriserad undercentral (DUC)</t>
  </si>
  <si>
    <t>Byta av uttjänt undercentral</t>
  </si>
  <si>
    <t>450 000 kr/st </t>
  </si>
  <si>
    <t>5 – 10 % värme</t>
  </si>
  <si>
    <t>Byte av ventiler</t>
  </si>
  <si>
    <t>Byte av shuntar</t>
  </si>
  <si>
    <t>Kontroll av returtemperaturer</t>
  </si>
  <si>
    <t>Panna</t>
  </si>
  <si>
    <t>Regelbunden service med injustering</t>
  </si>
  <si>
    <t>Öppna spisar/kakelugnar</t>
  </si>
  <si>
    <t>Tätning av rökgaskanal/murstock</t>
  </si>
  <si>
    <t>Byt öppna spisen mot kamin</t>
  </si>
  <si>
    <t>Värmerör</t>
  </si>
  <si>
    <t>Radiatorer</t>
  </si>
  <si>
    <t>Byte av ventiler, termostat</t>
  </si>
  <si>
    <t>600 kr/ventil </t>
  </si>
  <si>
    <t>Injustering av värmesystem</t>
  </si>
  <si>
    <t>Golvvärme</t>
  </si>
  <si>
    <t>Injustering av golvvärmesystem</t>
  </si>
  <si>
    <t>Cirkulationspump</t>
  </si>
  <si>
    <t>Styrning av cirkulationspump</t>
  </si>
  <si>
    <t>Övrigt</t>
  </si>
  <si>
    <t>3 000 kr/lägenhet </t>
  </si>
  <si>
    <t>Isolering av rör och ventiler i undercentral</t>
  </si>
  <si>
    <t>Återvinn värme i undercentral (rumsluften)</t>
  </si>
  <si>
    <t>Byte av shuntgrupp</t>
  </si>
  <si>
    <t>60 000 kr/shuntgrupp</t>
  </si>
  <si>
    <t>Byte reglercentral</t>
  </si>
  <si>
    <t>40 000 kr/styck</t>
  </si>
  <si>
    <t>Byte av pumpar för värme</t>
  </si>
  <si>
    <t>45 000 kr/styck</t>
  </si>
  <si>
    <t>3-10 % el</t>
  </si>
  <si>
    <t>Självdrag</t>
  </si>
  <si>
    <t>Återvinn värmeenergi ur frånluften med FTX</t>
  </si>
  <si>
    <t>Återvinn värmeenergi ur frånluften med FX (=frånluftsvärmepump)</t>
  </si>
  <si>
    <t>Frånluftssystem</t>
  </si>
  <si>
    <t>Installera tryckstyrda energieffektiva F-fläktar</t>
  </si>
  <si>
    <t>10 000 kr/fläkt </t>
  </si>
  <si>
    <t>5 – 20 % el</t>
  </si>
  <si>
    <t>Årstidsanpassade flöden</t>
  </si>
  <si>
    <t>Återvinn värmeenergi med FTX</t>
  </si>
  <si>
    <t>65-85 % av vent.värmeförlust</t>
  </si>
  <si>
    <t>50 - &gt;100 % av vent.värmeförlust</t>
  </si>
  <si>
    <t>Något högre fläktel. Kraftigt ökad elanvändning till kompressor</t>
  </si>
  <si>
    <t>Från- och tilluft utan återvinning</t>
  </si>
  <si>
    <t>Intallera värmeåtervinning med FTX</t>
  </si>
  <si>
    <t>Installera effektiva fläktar</t>
  </si>
  <si>
    <t>Från- och tilluft med återvinning</t>
  </si>
  <si>
    <t>25 000 - 65 000 kr/fläkt </t>
  </si>
  <si>
    <t>10 - 15 % el</t>
  </si>
  <si>
    <t>Kontrollera temperaturverkningsgrad för värmeåtervinningen</t>
  </si>
  <si>
    <t>Rengör vid behov värmeväxlaren</t>
  </si>
  <si>
    <t>Kontrollera och justera in luftflödesbalansen</t>
  </si>
  <si>
    <t>Kontrollera och justera vid behov tilluftstemperaturen (=eftervärmningsbehovet)</t>
  </si>
  <si>
    <t>Kontrollera och se till att eventuellt bypass-spjäll stänger ordentligt</t>
  </si>
  <si>
    <t>Kontrollera och byt vid dålig funktion avfrostningsfunktion (om möjligt)</t>
  </si>
  <si>
    <t>Byte till energieffektivare FTX-aggregat inkl fläktar (ställ krav på verifierad avfrostningsfunktion)</t>
  </si>
  <si>
    <t>350 000 kr/aggregat</t>
  </si>
  <si>
    <t>20 - 30 % värme, 10 - 15 % el</t>
  </si>
  <si>
    <t>Installera om möjligt förvärmning med GEO-FTX</t>
  </si>
  <si>
    <t>Ventilationskanaler</t>
  </si>
  <si>
    <t>Rengöring av kanaler</t>
  </si>
  <si>
    <t>Tätning av kanaler i murstock</t>
  </si>
  <si>
    <t>Isolering av kanaler i kalla utrymmen</t>
  </si>
  <si>
    <t>Luftdon</t>
  </si>
  <si>
    <t>Injustering av don</t>
  </si>
  <si>
    <t>ELSYSTEM</t>
  </si>
  <si>
    <t>Belysning</t>
  </si>
  <si>
    <t>Styrning av belysning (närvaro, ljud, dagsljus,tid)</t>
  </si>
  <si>
    <t>Trapphus, korridorer och källargångar är exempel på ytor där det kan vara tänt i onödan</t>
  </si>
  <si>
    <t>Byte till effektivare armaturer</t>
  </si>
  <si>
    <t>Nya LED-armatur: 700 kr/st</t>
  </si>
  <si>
    <t>1-5 % el</t>
  </si>
  <si>
    <t>Rengöring av belysningsarmaturer</t>
  </si>
  <si>
    <t>Elcentral</t>
  </si>
  <si>
    <t>Gruppcentral</t>
  </si>
  <si>
    <t>Elkanalisation</t>
  </si>
  <si>
    <t>Sätt timer på el-handdukstorkar</t>
  </si>
  <si>
    <t>KOMMUNIKATIONSSYSTEM</t>
  </si>
  <si>
    <t>Entré och passerkontroll</t>
  </si>
  <si>
    <t>Datakommunikationssystem</t>
  </si>
  <si>
    <t>HISSAR</t>
  </si>
  <si>
    <t>Hissmaskin</t>
  </si>
  <si>
    <t>Effektiva motorer</t>
  </si>
  <si>
    <t>Hisskorg</t>
  </si>
  <si>
    <t>Effektiv belysning (led) och styrning så att belysning tänds vid användning</t>
  </si>
  <si>
    <t>Styrutrustning</t>
  </si>
  <si>
    <t>Smart styrning</t>
  </si>
  <si>
    <t>STYRSYSTEM</t>
  </si>
  <si>
    <t>Ducar</t>
  </si>
  <si>
    <t>Byte till energieffektivare utrustning</t>
  </si>
  <si>
    <t>Uppkoppling till internet för digital styrning</t>
  </si>
  <si>
    <t>Givare</t>
  </si>
  <si>
    <t>Installation av inomhusgivare för värme: 700 kr/givare</t>
  </si>
  <si>
    <t>Belysning, rumsgivare, ventilation, givare elslingor i stuprör och för markvärme</t>
  </si>
  <si>
    <t>Ställdon</t>
  </si>
  <si>
    <t>BRAND OCH SÄKERHET</t>
  </si>
  <si>
    <t>GAS OCH VÄTSKOR</t>
  </si>
  <si>
    <t>AVFALL</t>
  </si>
  <si>
    <t>Källor:</t>
  </si>
  <si>
    <t>Vägledning - Lönsamhet och kostnader</t>
  </si>
  <si>
    <t>Bebo-rapport, 2023, bebostad.se</t>
  </si>
  <si>
    <t>MARKYTOR</t>
  </si>
  <si>
    <t>VÄRMESYSTEM</t>
  </si>
  <si>
    <t>DELOMRÅDEN</t>
  </si>
  <si>
    <t>VEGETATIONSYTOR</t>
  </si>
  <si>
    <t>VATTENLEDNINGSNÄT</t>
  </si>
  <si>
    <t>TAKBELÄGGNINGAR OCH TÄTSKIKT</t>
  </si>
  <si>
    <t>TRAPPHUS</t>
  </si>
  <si>
    <t>AVLOPPSLEDNINGAR OCH BRUNNAR</t>
  </si>
  <si>
    <t>VÄRMEPUMP</t>
  </si>
  <si>
    <t>S SYSTEM</t>
  </si>
  <si>
    <t>BELYSNING</t>
  </si>
  <si>
    <t>SYSTEM FÖR ENTRE OCH PASSERKONTROLL</t>
  </si>
  <si>
    <t>HISSMASKIN</t>
  </si>
  <si>
    <t>DUCAR</t>
  </si>
  <si>
    <t>MARKBELÄGGNING</t>
  </si>
  <si>
    <t>SPILLVATTENNÄT</t>
  </si>
  <si>
    <t>TAKAVVATTNING</t>
  </si>
  <si>
    <t>BALKONGER OCH LOFTGÅNGAR</t>
  </si>
  <si>
    <t>TVÄTTSTUGA</t>
  </si>
  <si>
    <t>PUMPGROPAR</t>
  </si>
  <si>
    <t>FJÄRRVÄRME</t>
  </si>
  <si>
    <t>ELCENTRAL</t>
  </si>
  <si>
    <t>DATAKOMMUNIKATIONSSYSTEM</t>
  </si>
  <si>
    <t>HISSKORG</t>
  </si>
  <si>
    <t>GIVARE</t>
  </si>
  <si>
    <t>DAGVATTENNÄT</t>
  </si>
  <si>
    <t>TAKSÄKERHET</t>
  </si>
  <si>
    <t>FÖRRÅD</t>
  </si>
  <si>
    <t>AVSKILJARE</t>
  </si>
  <si>
    <t>PANNOR</t>
  </si>
  <si>
    <t>FT SYSTEM</t>
  </si>
  <si>
    <t>GRUPPCENTRAL</t>
  </si>
  <si>
    <t>STYRUTRUSTNING</t>
  </si>
  <si>
    <t>STÄLLDON</t>
  </si>
  <si>
    <t>VÄRMENÄT</t>
  </si>
  <si>
    <t>TAKKOMPLETTERINGAR</t>
  </si>
  <si>
    <t>ENTREER OCH PORTAR</t>
  </si>
  <si>
    <t>DRIFTSUTRYMMEN</t>
  </si>
  <si>
    <t>ÖPPNA SPISAR OCH KAKELUGNAR</t>
  </si>
  <si>
    <t>FTX SYSTEM</t>
  </si>
  <si>
    <t>ELKANALISATION</t>
  </si>
  <si>
    <t>FASADKOMPLETTERINGAR</t>
  </si>
  <si>
    <t>KÄLLARGÅNGAR</t>
  </si>
  <si>
    <t>VÄRMERÖR</t>
  </si>
  <si>
    <t>KANALER</t>
  </si>
  <si>
    <t>ÖVRIGA GEMENSAMMA UTRYMMEN</t>
  </si>
  <si>
    <t>RADIATORER</t>
  </si>
  <si>
    <t>LUFTDON</t>
  </si>
  <si>
    <t>GOLVVÄRME</t>
  </si>
  <si>
    <t>ÖVRIGT</t>
  </si>
  <si>
    <t>≈ 50 000 - 500 000 kr/aggregat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</si>
</sst>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r&quot;_-;\-* #,##0.00\ &quot;kr&quot;_-;_-* &quot;-&quot;??\ &quot;kr&quot;_-;_-@_-"/>
    <numFmt numFmtId="164" formatCode="yyyy/mm/dd;@"/>
    <numFmt numFmtId="165" formatCode="#,##0\ &quot;kr&quot;"/>
    <numFmt numFmtId="166" formatCode="0.0"/>
    <numFmt numFmtId="167" formatCode="0.0%"/>
    <numFmt numFmtId="168" formatCode="_-* #,##0\ &quot;kr&quot;_-;\-* #,##0\ &quot;kr&quot;_-;_-* &quot;-&quot;??\ &quot;kr&quot;_-;_-@_-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sz val="20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9"/>
      <color rgb="FF000000"/>
      <name val="Tahoma"/>
      <family val="2"/>
    </font>
    <font>
      <sz val="10"/>
      <color rgb="FF000000"/>
      <name val="Friends UltraLight"/>
      <family val="2"/>
      <charset val="77"/>
    </font>
    <font>
      <vertAlign val="superscript"/>
      <sz val="9"/>
      <color rgb="FF000000"/>
      <name val="Tahoma"/>
      <family val="2"/>
    </font>
    <font>
      <sz val="12"/>
      <color theme="1"/>
      <name val="Friends UltraLight"/>
    </font>
    <font>
      <sz val="12"/>
      <color rgb="FF000000"/>
      <name val="Friends UltraLight"/>
    </font>
    <font>
      <b/>
      <sz val="12"/>
      <color rgb="FF000000"/>
      <name val="Friends UltraLight"/>
    </font>
    <font>
      <sz val="12"/>
      <color rgb="FF1A1A1A"/>
      <name val="Friends UltraLight"/>
    </font>
    <font>
      <vertAlign val="superscript"/>
      <sz val="11"/>
      <color theme="1"/>
      <name val="Aptos Narrow"/>
      <family val="2"/>
      <scheme val="minor"/>
    </font>
    <font>
      <vertAlign val="subscript"/>
      <sz val="9"/>
      <color indexed="81"/>
      <name val="Tahoma"/>
      <family val="2"/>
    </font>
    <font>
      <vertAlign val="subscript"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11"/>
      <color theme="1"/>
      <name val="Aptos Narrow"/>
      <family val="2"/>
    </font>
    <font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1A1A1A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1" xfId="1" applyFont="1" applyFill="1" applyBorder="1"/>
    <xf numFmtId="0" fontId="2" fillId="0" borderId="3" xfId="1" applyFont="1" applyFill="1" applyBorder="1"/>
    <xf numFmtId="0" fontId="2" fillId="0" borderId="5" xfId="1" applyFont="1" applyFill="1" applyBorder="1"/>
    <xf numFmtId="0" fontId="2" fillId="0" borderId="8" xfId="1" applyFont="1" applyFill="1" applyBorder="1"/>
    <xf numFmtId="0" fontId="2" fillId="0" borderId="15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right"/>
    </xf>
    <xf numFmtId="0" fontId="2" fillId="0" borderId="12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25" xfId="1" applyFont="1" applyFill="1" applyBorder="1"/>
    <xf numFmtId="0" fontId="2" fillId="0" borderId="33" xfId="1" applyFont="1" applyFill="1" applyBorder="1"/>
    <xf numFmtId="0" fontId="1" fillId="0" borderId="0" xfId="1" applyFill="1"/>
    <xf numFmtId="0" fontId="1" fillId="0" borderId="0" xfId="1" applyFill="1" applyBorder="1"/>
    <xf numFmtId="0" fontId="2" fillId="0" borderId="0" xfId="0" applyFont="1"/>
    <xf numFmtId="0" fontId="1" fillId="0" borderId="1" xfId="1" applyFill="1" applyBorder="1" applyProtection="1">
      <protection locked="0"/>
    </xf>
    <xf numFmtId="0" fontId="1" fillId="0" borderId="2" xfId="1" applyFill="1" applyBorder="1" applyProtection="1">
      <protection locked="0"/>
    </xf>
    <xf numFmtId="0" fontId="1" fillId="0" borderId="3" xfId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5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9" xfId="0" applyFont="1" applyBorder="1"/>
    <xf numFmtId="0" fontId="2" fillId="0" borderId="26" xfId="0" applyFont="1" applyBorder="1"/>
    <xf numFmtId="0" fontId="2" fillId="0" borderId="15" xfId="0" applyFont="1" applyBorder="1"/>
    <xf numFmtId="0" fontId="2" fillId="0" borderId="12" xfId="0" applyFont="1" applyBorder="1"/>
    <xf numFmtId="0" fontId="0" fillId="0" borderId="0" xfId="0" applyAlignment="1">
      <alignment wrapText="1"/>
    </xf>
    <xf numFmtId="166" fontId="0" fillId="3" borderId="11" xfId="0" applyNumberFormat="1" applyFill="1" applyBorder="1" applyProtection="1">
      <protection hidden="1"/>
    </xf>
    <xf numFmtId="166" fontId="0" fillId="3" borderId="20" xfId="0" applyNumberFormat="1" applyFill="1" applyBorder="1" applyProtection="1">
      <protection hidden="1"/>
    </xf>
    <xf numFmtId="166" fontId="0" fillId="3" borderId="7" xfId="0" applyNumberFormat="1" applyFill="1" applyBorder="1" applyProtection="1">
      <protection hidden="1"/>
    </xf>
    <xf numFmtId="166" fontId="0" fillId="3" borderId="27" xfId="0" applyNumberFormat="1" applyFill="1" applyBorder="1" applyProtection="1">
      <protection hidden="1"/>
    </xf>
    <xf numFmtId="166" fontId="0" fillId="3" borderId="14" xfId="0" applyNumberFormat="1" applyFill="1" applyBorder="1" applyProtection="1">
      <protection hidden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/>
    <xf numFmtId="0" fontId="2" fillId="0" borderId="41" xfId="0" applyFont="1" applyBorder="1"/>
    <xf numFmtId="0" fontId="2" fillId="0" borderId="16" xfId="1" applyFont="1" applyFill="1" applyBorder="1" applyAlignment="1">
      <alignment horizontal="center"/>
    </xf>
    <xf numFmtId="0" fontId="0" fillId="0" borderId="42" xfId="0" applyBorder="1"/>
    <xf numFmtId="0" fontId="2" fillId="0" borderId="41" xfId="1" applyFont="1" applyFill="1" applyBorder="1"/>
    <xf numFmtId="166" fontId="0" fillId="3" borderId="33" xfId="0" applyNumberFormat="1" applyFill="1" applyBorder="1" applyProtection="1">
      <protection hidden="1"/>
    </xf>
    <xf numFmtId="0" fontId="0" fillId="0" borderId="0" xfId="0" applyAlignment="1" applyProtection="1">
      <alignment horizontal="left"/>
      <protection locked="0"/>
    </xf>
    <xf numFmtId="0" fontId="0" fillId="0" borderId="44" xfId="0" applyBorder="1"/>
    <xf numFmtId="0" fontId="0" fillId="3" borderId="12" xfId="0" applyFill="1" applyBorder="1" applyAlignment="1" applyProtection="1">
      <alignment horizontal="right"/>
      <protection hidden="1"/>
    </xf>
    <xf numFmtId="0" fontId="0" fillId="3" borderId="4" xfId="0" applyFill="1" applyBorder="1" applyAlignment="1" applyProtection="1">
      <alignment horizontal="right"/>
      <protection hidden="1"/>
    </xf>
    <xf numFmtId="0" fontId="2" fillId="0" borderId="48" xfId="0" applyFont="1" applyBorder="1"/>
    <xf numFmtId="9" fontId="0" fillId="3" borderId="45" xfId="2" applyFont="1" applyFill="1" applyBorder="1" applyAlignment="1" applyProtection="1">
      <alignment horizontal="right"/>
      <protection hidden="1"/>
    </xf>
    <xf numFmtId="167" fontId="0" fillId="3" borderId="46" xfId="0" applyNumberFormat="1" applyFill="1" applyBorder="1" applyAlignment="1" applyProtection="1">
      <alignment horizontal="right"/>
      <protection hidden="1"/>
    </xf>
    <xf numFmtId="167" fontId="0" fillId="3" borderId="47" xfId="0" applyNumberFormat="1" applyFill="1" applyBorder="1" applyAlignment="1" applyProtection="1">
      <alignment horizontal="right"/>
      <protection hidden="1"/>
    </xf>
    <xf numFmtId="0" fontId="2" fillId="0" borderId="43" xfId="0" applyFont="1" applyBorder="1"/>
    <xf numFmtId="0" fontId="2" fillId="0" borderId="23" xfId="1" applyFont="1" applyFill="1" applyBorder="1" applyAlignment="1">
      <alignment horizontal="right"/>
    </xf>
    <xf numFmtId="0" fontId="2" fillId="0" borderId="50" xfId="1" applyFont="1" applyFill="1" applyBorder="1" applyAlignment="1">
      <alignment horizontal="right"/>
    </xf>
    <xf numFmtId="0" fontId="0" fillId="0" borderId="28" xfId="0" applyBorder="1"/>
    <xf numFmtId="0" fontId="0" fillId="0" borderId="51" xfId="1" applyFont="1" applyFill="1" applyBorder="1" applyProtection="1">
      <protection locked="0"/>
    </xf>
    <xf numFmtId="0" fontId="0" fillId="0" borderId="3" xfId="1" applyFont="1" applyFill="1" applyBorder="1" applyProtection="1">
      <protection locked="0"/>
    </xf>
    <xf numFmtId="0" fontId="0" fillId="0" borderId="5" xfId="1" applyFont="1" applyFill="1" applyBorder="1" applyProtection="1">
      <protection locked="0"/>
    </xf>
    <xf numFmtId="0" fontId="2" fillId="0" borderId="52" xfId="1" applyFont="1" applyFill="1" applyBorder="1" applyAlignment="1">
      <alignment horizontal="right"/>
    </xf>
    <xf numFmtId="0" fontId="2" fillId="0" borderId="53" xfId="0" applyFont="1" applyBorder="1"/>
    <xf numFmtId="0" fontId="2" fillId="0" borderId="54" xfId="0" applyFont="1" applyBorder="1"/>
    <xf numFmtId="166" fontId="0" fillId="3" borderId="21" xfId="0" applyNumberFormat="1" applyFill="1" applyBorder="1" applyProtection="1">
      <protection hidden="1"/>
    </xf>
    <xf numFmtId="166" fontId="0" fillId="3" borderId="10" xfId="0" applyNumberFormat="1" applyFill="1" applyBorder="1" applyProtection="1">
      <protection hidden="1"/>
    </xf>
    <xf numFmtId="0" fontId="0" fillId="3" borderId="9" xfId="0" applyFill="1" applyBorder="1" applyAlignment="1" applyProtection="1">
      <alignment horizontal="right"/>
      <protection hidden="1"/>
    </xf>
    <xf numFmtId="167" fontId="0" fillId="3" borderId="57" xfId="2" applyNumberFormat="1" applyFont="1" applyFill="1" applyBorder="1" applyAlignment="1" applyProtection="1">
      <alignment horizontal="right"/>
      <protection hidden="1"/>
    </xf>
    <xf numFmtId="0" fontId="2" fillId="0" borderId="51" xfId="0" applyFont="1" applyBorder="1"/>
    <xf numFmtId="0" fontId="2" fillId="0" borderId="58" xfId="0" applyFont="1" applyBorder="1"/>
    <xf numFmtId="0" fontId="0" fillId="0" borderId="42" xfId="0" applyBorder="1" applyAlignment="1">
      <alignment horizontal="center"/>
    </xf>
    <xf numFmtId="0" fontId="2" fillId="0" borderId="33" xfId="0" applyFont="1" applyBorder="1" applyAlignment="1">
      <alignment horizontal="right"/>
    </xf>
    <xf numFmtId="0" fontId="2" fillId="0" borderId="5" xfId="0" applyFont="1" applyBorder="1"/>
    <xf numFmtId="0" fontId="2" fillId="0" borderId="14" xfId="0" applyFont="1" applyBorder="1"/>
    <xf numFmtId="0" fontId="2" fillId="0" borderId="6" xfId="0" applyFont="1" applyBorder="1"/>
    <xf numFmtId="0" fontId="2" fillId="0" borderId="61" xfId="0" applyFont="1" applyBorder="1"/>
    <xf numFmtId="0" fontId="0" fillId="0" borderId="62" xfId="0" applyBorder="1"/>
    <xf numFmtId="0" fontId="2" fillId="0" borderId="55" xfId="0" applyFont="1" applyBorder="1" applyAlignment="1">
      <alignment horizontal="right"/>
    </xf>
    <xf numFmtId="0" fontId="2" fillId="0" borderId="56" xfId="0" applyFont="1" applyBorder="1" applyAlignment="1">
      <alignment horizontal="right"/>
    </xf>
    <xf numFmtId="0" fontId="2" fillId="0" borderId="60" xfId="0" applyFont="1" applyBorder="1" applyAlignment="1">
      <alignment horizontal="right"/>
    </xf>
    <xf numFmtId="166" fontId="0" fillId="4" borderId="12" xfId="0" applyNumberForma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right"/>
      <protection locked="0"/>
    </xf>
    <xf numFmtId="0" fontId="0" fillId="4" borderId="22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0" fillId="4" borderId="8" xfId="0" applyFill="1" applyBorder="1"/>
    <xf numFmtId="0" fontId="0" fillId="4" borderId="10" xfId="0" applyFill="1" applyBorder="1"/>
    <xf numFmtId="0" fontId="0" fillId="4" borderId="9" xfId="0" applyFill="1" applyBorder="1"/>
    <xf numFmtId="0" fontId="0" fillId="4" borderId="5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26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27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4" borderId="29" xfId="0" applyFill="1" applyBorder="1" applyProtection="1">
      <protection locked="0"/>
    </xf>
    <xf numFmtId="0" fontId="0" fillId="4" borderId="13" xfId="1" applyFont="1" applyFill="1" applyBorder="1" applyAlignment="1" applyProtection="1">
      <alignment horizontal="right"/>
      <protection locked="0"/>
    </xf>
    <xf numFmtId="0" fontId="0" fillId="4" borderId="13" xfId="1" applyFont="1" applyFill="1" applyBorder="1" applyAlignment="1" applyProtection="1">
      <alignment horizontal="left"/>
      <protection locked="0"/>
    </xf>
    <xf numFmtId="165" fontId="0" fillId="4" borderId="13" xfId="1" applyNumberFormat="1" applyFont="1" applyFill="1" applyBorder="1" applyAlignment="1" applyProtection="1">
      <alignment horizontal="right"/>
      <protection locked="0"/>
    </xf>
    <xf numFmtId="0" fontId="0" fillId="4" borderId="2" xfId="1" applyFont="1" applyFill="1" applyBorder="1" applyAlignment="1" applyProtection="1">
      <alignment horizontal="right"/>
      <protection locked="0"/>
    </xf>
    <xf numFmtId="165" fontId="0" fillId="4" borderId="10" xfId="0" applyNumberFormat="1" applyFill="1" applyBorder="1" applyAlignment="1" applyProtection="1">
      <alignment horizontal="right"/>
      <protection locked="0"/>
    </xf>
    <xf numFmtId="165" fontId="0" fillId="4" borderId="21" xfId="0" applyNumberFormat="1" applyFill="1" applyBorder="1" applyAlignment="1" applyProtection="1">
      <alignment horizontal="right"/>
      <protection locked="0"/>
    </xf>
    <xf numFmtId="0" fontId="0" fillId="4" borderId="1" xfId="1" applyFont="1" applyFill="1" applyBorder="1" applyAlignment="1" applyProtection="1">
      <alignment horizontal="center"/>
      <protection locked="0"/>
    </xf>
    <xf numFmtId="0" fontId="0" fillId="4" borderId="17" xfId="1" applyFont="1" applyFill="1" applyBorder="1" applyProtection="1">
      <protection locked="0"/>
    </xf>
    <xf numFmtId="165" fontId="0" fillId="4" borderId="26" xfId="1" applyNumberFormat="1" applyFont="1" applyFill="1" applyBorder="1" applyAlignment="1" applyProtection="1">
      <alignment horizontal="right"/>
      <protection locked="0"/>
    </xf>
    <xf numFmtId="0" fontId="0" fillId="4" borderId="26" xfId="1" applyFont="1" applyFill="1" applyBorder="1" applyProtection="1">
      <protection locked="0"/>
    </xf>
    <xf numFmtId="0" fontId="0" fillId="4" borderId="7" xfId="0" applyFill="1" applyBorder="1" applyAlignment="1" applyProtection="1">
      <alignment horizontal="right"/>
      <protection locked="0"/>
    </xf>
    <xf numFmtId="0" fontId="0" fillId="4" borderId="7" xfId="0" applyFill="1" applyBorder="1" applyAlignment="1" applyProtection="1">
      <alignment horizontal="left"/>
      <protection locked="0"/>
    </xf>
    <xf numFmtId="165" fontId="0" fillId="4" borderId="7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right"/>
      <protection locked="0"/>
    </xf>
    <xf numFmtId="0" fontId="0" fillId="4" borderId="1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0" xfId="0" applyFill="1"/>
    <xf numFmtId="0" fontId="0" fillId="4" borderId="49" xfId="0" applyFill="1" applyBorder="1"/>
    <xf numFmtId="0" fontId="0" fillId="4" borderId="18" xfId="0" applyFill="1" applyBorder="1" applyAlignment="1" applyProtection="1">
      <alignment horizontal="right"/>
      <protection locked="0"/>
    </xf>
    <xf numFmtId="0" fontId="0" fillId="4" borderId="7" xfId="0" applyFill="1" applyBorder="1"/>
    <xf numFmtId="0" fontId="0" fillId="4" borderId="22" xfId="1" applyFont="1" applyFill="1" applyBorder="1" applyProtection="1"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4" borderId="34" xfId="0" applyFill="1" applyBorder="1" applyAlignment="1" applyProtection="1">
      <alignment horizontal="left"/>
      <protection locked="0"/>
    </xf>
    <xf numFmtId="0" fontId="0" fillId="4" borderId="30" xfId="0" applyFill="1" applyBorder="1" applyAlignment="1" applyProtection="1">
      <alignment horizontal="left"/>
      <protection locked="0"/>
    </xf>
    <xf numFmtId="165" fontId="0" fillId="4" borderId="30" xfId="0" applyNumberFormat="1" applyFill="1" applyBorder="1" applyAlignment="1" applyProtection="1">
      <alignment horizontal="right"/>
      <protection locked="0"/>
    </xf>
    <xf numFmtId="0" fontId="0" fillId="4" borderId="30" xfId="0" applyFill="1" applyBorder="1" applyAlignment="1" applyProtection="1">
      <alignment horizontal="right"/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35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165" fontId="0" fillId="4" borderId="14" xfId="0" applyNumberFormat="1" applyFill="1" applyBorder="1" applyAlignment="1" applyProtection="1">
      <alignment horizontal="right"/>
      <protection locked="0"/>
    </xf>
    <xf numFmtId="0" fontId="0" fillId="4" borderId="39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168" fontId="0" fillId="4" borderId="14" xfId="3" applyNumberFormat="1" applyFont="1" applyFill="1" applyBorder="1" applyAlignment="1" applyProtection="1">
      <alignment horizontal="right"/>
      <protection locked="0"/>
    </xf>
    <xf numFmtId="168" fontId="0" fillId="4" borderId="27" xfId="3" applyNumberFormat="1" applyFont="1" applyFill="1" applyBorder="1" applyAlignment="1" applyProtection="1">
      <alignment horizontal="right"/>
      <protection locked="0"/>
    </xf>
    <xf numFmtId="0" fontId="0" fillId="4" borderId="9" xfId="0" applyFill="1" applyBorder="1" applyProtection="1">
      <protection locked="0"/>
    </xf>
    <xf numFmtId="164" fontId="0" fillId="4" borderId="4" xfId="0" applyNumberFormat="1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hidden="1"/>
    </xf>
    <xf numFmtId="0" fontId="2" fillId="0" borderId="51" xfId="0" applyFont="1" applyBorder="1" applyAlignment="1" applyProtection="1">
      <alignment horizontal="left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40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19" fillId="0" borderId="0" xfId="0" applyFont="1"/>
    <xf numFmtId="0" fontId="20" fillId="0" borderId="0" xfId="0" applyFont="1"/>
    <xf numFmtId="0" fontId="21" fillId="0" borderId="36" xfId="0" applyFont="1" applyBorder="1" applyAlignment="1">
      <alignment horizontal="left"/>
    </xf>
    <xf numFmtId="0" fontId="21" fillId="0" borderId="38" xfId="0" applyFont="1" applyBorder="1" applyAlignment="1">
      <alignment horizontal="left"/>
    </xf>
    <xf numFmtId="0" fontId="21" fillId="0" borderId="37" xfId="0" applyFont="1" applyBorder="1" applyAlignment="1">
      <alignment horizontal="left"/>
    </xf>
    <xf numFmtId="0" fontId="21" fillId="0" borderId="1" xfId="0" applyFont="1" applyBorder="1" applyAlignment="1">
      <alignment vertical="top"/>
    </xf>
    <xf numFmtId="0" fontId="20" fillId="0" borderId="13" xfId="0" applyFont="1" applyBorder="1" applyAlignment="1">
      <alignment vertical="top"/>
    </xf>
    <xf numFmtId="0" fontId="20" fillId="0" borderId="13" xfId="0" applyFont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20" fillId="0" borderId="5" xfId="0" applyFont="1" applyBorder="1" applyAlignment="1">
      <alignment vertical="top"/>
    </xf>
    <xf numFmtId="0" fontId="20" fillId="0" borderId="14" xfId="0" applyFont="1" applyBorder="1" applyAlignment="1">
      <alignment vertical="top"/>
    </xf>
    <xf numFmtId="0" fontId="20" fillId="0" borderId="14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3" xfId="0" applyFont="1" applyBorder="1" applyAlignment="1">
      <alignment vertical="top"/>
    </xf>
    <xf numFmtId="0" fontId="20" fillId="0" borderId="7" xfId="0" applyFont="1" applyBorder="1" applyAlignment="1">
      <alignment vertical="top"/>
    </xf>
    <xf numFmtId="0" fontId="20" fillId="0" borderId="7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7" xfId="0" applyFont="1" applyBorder="1" applyAlignment="1">
      <alignment vertical="top" wrapText="1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/>
    </xf>
    <xf numFmtId="0" fontId="20" fillId="0" borderId="7" xfId="0" applyFont="1" applyBorder="1" applyAlignment="1">
      <alignment horizontal="left" vertical="top" wrapText="1"/>
    </xf>
    <xf numFmtId="0" fontId="21" fillId="0" borderId="13" xfId="0" applyFont="1" applyBorder="1" applyAlignment="1">
      <alignment vertical="top"/>
    </xf>
    <xf numFmtId="0" fontId="21" fillId="0" borderId="13" xfId="0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0" borderId="39" xfId="0" applyFont="1" applyBorder="1" applyAlignment="1">
      <alignment vertical="top"/>
    </xf>
    <xf numFmtId="0" fontId="21" fillId="0" borderId="23" xfId="0" applyFont="1" applyBorder="1" applyAlignment="1">
      <alignment vertical="top"/>
    </xf>
    <xf numFmtId="0" fontId="21" fillId="0" borderId="23" xfId="0" applyFont="1" applyBorder="1" applyAlignment="1">
      <alignment horizontal="left" vertical="top"/>
    </xf>
    <xf numFmtId="0" fontId="21" fillId="0" borderId="24" xfId="0" applyFont="1" applyBorder="1" applyAlignment="1">
      <alignment horizontal="left" vertical="top"/>
    </xf>
    <xf numFmtId="0" fontId="21" fillId="0" borderId="5" xfId="0" applyFont="1" applyBorder="1" applyAlignment="1">
      <alignment vertical="top"/>
    </xf>
    <xf numFmtId="0" fontId="21" fillId="0" borderId="14" xfId="0" applyFont="1" applyBorder="1" applyAlignment="1">
      <alignment vertical="top"/>
    </xf>
    <xf numFmtId="0" fontId="21" fillId="0" borderId="14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0" fillId="0" borderId="40" xfId="0" applyBorder="1"/>
    <xf numFmtId="17" fontId="20" fillId="0" borderId="0" xfId="0" applyNumberFormat="1" applyFont="1"/>
    <xf numFmtId="0" fontId="22" fillId="0" borderId="0" xfId="0" applyFont="1"/>
  </cellXfs>
  <cellStyles count="4">
    <cellStyle name="40 % - Dekorfärg5" xfId="1" builtinId="47"/>
    <cellStyle name="Normal" xfId="0" builtinId="0"/>
    <cellStyle name="Procent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</xdr:colOff>
      <xdr:row>0</xdr:row>
      <xdr:rowOff>0</xdr:rowOff>
    </xdr:from>
    <xdr:to>
      <xdr:col>1</xdr:col>
      <xdr:colOff>1703840</xdr:colOff>
      <xdr:row>2</xdr:row>
      <xdr:rowOff>320021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D5F2741-1B94-8E88-A659-1245C6CED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" y="0"/>
          <a:ext cx="1965097" cy="102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4A875-A2DC-44FF-8314-9E73F53100F7}">
  <sheetPr>
    <pageSetUpPr fitToPage="1"/>
  </sheetPr>
  <dimension ref="B1:AK57"/>
  <sheetViews>
    <sheetView tabSelected="1" zoomScale="80" zoomScaleNormal="80" workbookViewId="0">
      <pane xSplit="3" ySplit="13" topLeftCell="D14" activePane="bottomRight" state="frozen"/>
      <selection pane="topRight" activeCell="D1" sqref="D1"/>
      <selection pane="bottomLeft" activeCell="A13" sqref="A13"/>
      <selection pane="bottomRight" activeCell="AE14" sqref="AE14"/>
    </sheetView>
  </sheetViews>
  <sheetFormatPr defaultColWidth="8.85546875" defaultRowHeight="15"/>
  <cols>
    <col min="1" max="1" width="4.7109375" customWidth="1"/>
    <col min="2" max="2" width="27.28515625" customWidth="1"/>
    <col min="3" max="3" width="33.7109375" customWidth="1"/>
    <col min="4" max="4" width="43.28515625" customWidth="1"/>
    <col min="5" max="5" width="9" customWidth="1"/>
    <col min="6" max="6" width="8.28515625" customWidth="1"/>
    <col min="7" max="7" width="25.7109375" customWidth="1"/>
    <col min="8" max="8" width="20.28515625" customWidth="1"/>
    <col min="9" max="9" width="14.85546875" customWidth="1"/>
    <col min="10" max="10" width="15" customWidth="1"/>
    <col min="11" max="11" width="17.7109375" customWidth="1"/>
    <col min="12" max="12" width="9.140625" style="21" customWidth="1"/>
    <col min="13" max="13" width="51.5703125" customWidth="1"/>
    <col min="14" max="14" width="8.85546875" customWidth="1"/>
    <col min="15" max="15" width="8.42578125" customWidth="1"/>
    <col min="16" max="16" width="27.85546875" customWidth="1"/>
    <col min="17" max="17" width="20.140625" customWidth="1"/>
    <col min="18" max="19" width="14.7109375" customWidth="1"/>
    <col min="20" max="20" width="17.7109375" customWidth="1"/>
    <col min="21" max="21" width="45.7109375" customWidth="1"/>
    <col min="22" max="22" width="16.28515625" customWidth="1"/>
    <col min="23" max="23" width="11" style="21" customWidth="1"/>
    <col min="24" max="24" width="6.5703125" style="143" customWidth="1"/>
    <col min="25" max="25" width="12" style="143" customWidth="1"/>
    <col min="26" max="26" width="11" style="143" customWidth="1"/>
    <col min="27" max="27" width="12.7109375" customWidth="1"/>
    <col min="28" max="28" width="13.42578125" customWidth="1"/>
    <col min="29" max="29" width="11.7109375" customWidth="1"/>
    <col min="30" max="30" width="16.7109375" customWidth="1"/>
    <col min="31" max="31" width="16.42578125" customWidth="1"/>
    <col min="32" max="33" width="16.7109375" customWidth="1"/>
    <col min="34" max="34" width="15.140625" customWidth="1"/>
    <col min="35" max="35" width="16.85546875" customWidth="1"/>
    <col min="36" max="36" width="19" customWidth="1"/>
    <col min="37" max="37" width="23.140625" customWidth="1"/>
  </cols>
  <sheetData>
    <row r="1" spans="2:37" ht="29.25" customHeight="1"/>
    <row r="2" spans="2:37" ht="26.25">
      <c r="C2" s="22"/>
    </row>
    <row r="3" spans="2:37" ht="26.25">
      <c r="B3" s="151" t="s">
        <v>0</v>
      </c>
      <c r="C3" s="22"/>
    </row>
    <row r="4" spans="2:37" ht="15.75" thickBot="1">
      <c r="AA4" s="14"/>
      <c r="AB4" s="14"/>
      <c r="AC4" s="42"/>
    </row>
    <row r="5" spans="2:37">
      <c r="B5" s="1" t="s">
        <v>1</v>
      </c>
      <c r="C5" s="92" t="s">
        <v>2</v>
      </c>
    </row>
    <row r="6" spans="2:37">
      <c r="B6" s="4" t="s">
        <v>3</v>
      </c>
      <c r="C6" s="140" t="s">
        <v>4</v>
      </c>
      <c r="I6" s="9"/>
      <c r="J6" s="9"/>
      <c r="K6" s="9"/>
      <c r="L6" s="9"/>
      <c r="AK6" s="43"/>
    </row>
    <row r="7" spans="2:37">
      <c r="B7" s="4" t="s">
        <v>5</v>
      </c>
      <c r="C7" s="140" t="s">
        <v>6</v>
      </c>
      <c r="I7" s="9"/>
      <c r="J7" s="9"/>
      <c r="K7" s="9"/>
      <c r="L7" s="9"/>
    </row>
    <row r="8" spans="2:37">
      <c r="B8" s="2" t="s">
        <v>7</v>
      </c>
      <c r="C8" s="96" t="s">
        <v>8</v>
      </c>
      <c r="I8" s="9"/>
      <c r="J8" s="9"/>
      <c r="K8" s="9"/>
      <c r="L8" s="9"/>
    </row>
    <row r="9" spans="2:37" ht="15.75" thickBot="1">
      <c r="B9" s="2" t="s">
        <v>9</v>
      </c>
      <c r="C9" s="141">
        <v>45992</v>
      </c>
    </row>
    <row r="10" spans="2:37" ht="18.75" thickBot="1">
      <c r="B10" s="3" t="s">
        <v>10</v>
      </c>
      <c r="C10" s="142">
        <v>2026</v>
      </c>
      <c r="Y10" s="144" t="s">
        <v>11</v>
      </c>
      <c r="Z10" s="145"/>
      <c r="AA10" s="64" t="s">
        <v>12</v>
      </c>
      <c r="AB10" s="58"/>
      <c r="AC10" s="58"/>
      <c r="AD10" s="59" t="s">
        <v>13</v>
      </c>
      <c r="AE10" s="65"/>
      <c r="AF10" s="59" t="s">
        <v>14</v>
      </c>
      <c r="AG10" s="46"/>
      <c r="AH10" s="25"/>
      <c r="AI10" s="67" t="s">
        <v>15</v>
      </c>
      <c r="AJ10" s="76">
        <v>1</v>
      </c>
    </row>
    <row r="11" spans="2:37" ht="20.25" customHeight="1" thickBot="1">
      <c r="R11" s="27"/>
      <c r="U11" s="27"/>
      <c r="Y11" s="146"/>
      <c r="Z11" s="147"/>
      <c r="AA11" s="68" t="s">
        <v>16</v>
      </c>
      <c r="AB11" s="69" t="s">
        <v>17</v>
      </c>
      <c r="AC11" s="69" t="s">
        <v>18</v>
      </c>
      <c r="AD11" s="69" t="s">
        <v>17</v>
      </c>
      <c r="AE11" s="69" t="s">
        <v>18</v>
      </c>
      <c r="AF11" s="69" t="s">
        <v>17</v>
      </c>
      <c r="AG11" s="70" t="s">
        <v>18</v>
      </c>
      <c r="AH11" s="23" t="s">
        <v>19</v>
      </c>
      <c r="AI11" s="24" t="s">
        <v>20</v>
      </c>
      <c r="AJ11" s="23"/>
      <c r="AK11" s="71" t="s">
        <v>21</v>
      </c>
    </row>
    <row r="12" spans="2:37" ht="18.75" customHeight="1" thickBot="1">
      <c r="J12" s="50" t="s">
        <v>22</v>
      </c>
      <c r="K12" s="53"/>
      <c r="R12" s="27"/>
      <c r="S12" s="50" t="s">
        <v>22</v>
      </c>
      <c r="T12" s="53"/>
      <c r="U12" s="27"/>
      <c r="V12" s="37" t="s">
        <v>23</v>
      </c>
      <c r="W12" s="66"/>
      <c r="Y12" s="144" t="s">
        <v>24</v>
      </c>
      <c r="Z12" s="148" t="s">
        <v>25</v>
      </c>
      <c r="AA12" s="81"/>
      <c r="AB12" s="82"/>
      <c r="AC12" s="82"/>
      <c r="AD12" s="82"/>
      <c r="AE12" s="82"/>
      <c r="AF12" s="82"/>
      <c r="AG12" s="83"/>
      <c r="AH12" s="73" t="s">
        <v>26</v>
      </c>
      <c r="AI12" s="74" t="s">
        <v>27</v>
      </c>
      <c r="AJ12" s="75" t="s">
        <v>28</v>
      </c>
      <c r="AK12" s="72" t="s">
        <v>29</v>
      </c>
    </row>
    <row r="13" spans="2:37" ht="15.75" thickBot="1">
      <c r="B13" s="25" t="s">
        <v>30</v>
      </c>
      <c r="C13" s="26" t="s">
        <v>31</v>
      </c>
      <c r="D13" s="11" t="s">
        <v>32</v>
      </c>
      <c r="E13" s="6" t="s">
        <v>33</v>
      </c>
      <c r="F13" s="6" t="s">
        <v>34</v>
      </c>
      <c r="G13" s="7" t="s">
        <v>35</v>
      </c>
      <c r="H13" s="7" t="s">
        <v>36</v>
      </c>
      <c r="I13" s="8" t="s">
        <v>37</v>
      </c>
      <c r="J13" s="57" t="s">
        <v>38</v>
      </c>
      <c r="K13" s="52" t="s">
        <v>39</v>
      </c>
      <c r="L13" s="5" t="s">
        <v>40</v>
      </c>
      <c r="M13" s="39"/>
      <c r="N13" s="38" t="s">
        <v>33</v>
      </c>
      <c r="O13" s="6" t="s">
        <v>34</v>
      </c>
      <c r="P13" s="7" t="s">
        <v>41</v>
      </c>
      <c r="Q13" s="7" t="s">
        <v>36</v>
      </c>
      <c r="R13" s="7" t="s">
        <v>37</v>
      </c>
      <c r="S13" s="51" t="s">
        <v>38</v>
      </c>
      <c r="T13" s="52" t="s">
        <v>39</v>
      </c>
      <c r="U13" s="10" t="s">
        <v>42</v>
      </c>
      <c r="V13" s="40" t="s">
        <v>43</v>
      </c>
      <c r="W13" s="44" t="str">
        <f t="shared" ref="W13:W20" si="0">IF(AA13=0," ",IF(AJ100&gt;2.35*75,"G",IF(AJ13&gt;1.8*75,"F",IF(AJ13&gt;1.35*75,"E",IF(AJ13&gt;75,"D",IF(AJ13&gt;0.75*75,"C",IF(AJ13&gt;0.5*75,"B","A")))))))</f>
        <v>E</v>
      </c>
      <c r="Y13" s="149" t="s">
        <v>44</v>
      </c>
      <c r="Z13" s="150" t="s">
        <v>45</v>
      </c>
      <c r="AA13" s="84">
        <v>13333</v>
      </c>
      <c r="AB13" s="85"/>
      <c r="AC13" s="86"/>
      <c r="AD13" s="86">
        <v>319996</v>
      </c>
      <c r="AE13" s="86">
        <v>60000</v>
      </c>
      <c r="AF13" s="86"/>
      <c r="AG13" s="87"/>
      <c r="AH13" s="77">
        <v>2400</v>
      </c>
      <c r="AI13" s="41">
        <f t="shared" ref="AI13:AI19" si="1">IF(AA13=0," ",SUM(AA13:AG13)/AH13)</f>
        <v>163.88708333333332</v>
      </c>
      <c r="AJ13" s="28">
        <f>IF(AA13=0," ",((AA13+AC13+AB13/$AJ$10)*1.8+(AE13+AD13/$AJ$10)*0.7+(AG13+AF13/$AJ$10)*0.6)/AH13)</f>
        <v>120.83191666666669</v>
      </c>
      <c r="AK13" s="47">
        <f t="shared" ref="AK13:AK49" si="2">IF(AA13=0," ",($AJ$13-AJ13)/$AJ$13)</f>
        <v>0</v>
      </c>
    </row>
    <row r="14" spans="2:37" ht="15.75" customHeight="1">
      <c r="B14" s="15" t="s">
        <v>46</v>
      </c>
      <c r="C14" s="16" t="s">
        <v>47</v>
      </c>
      <c r="D14" s="103" t="s">
        <v>48</v>
      </c>
      <c r="E14" s="104">
        <v>620</v>
      </c>
      <c r="F14" s="105" t="s">
        <v>49</v>
      </c>
      <c r="G14" s="106">
        <v>195000</v>
      </c>
      <c r="H14" s="104">
        <v>2027</v>
      </c>
      <c r="I14" s="107">
        <v>60</v>
      </c>
      <c r="J14" s="108">
        <v>9100</v>
      </c>
      <c r="K14" s="109">
        <v>235000</v>
      </c>
      <c r="L14" s="110">
        <v>1</v>
      </c>
      <c r="M14" s="111" t="s">
        <v>50</v>
      </c>
      <c r="N14" s="104">
        <v>620</v>
      </c>
      <c r="O14" s="105" t="s">
        <v>49</v>
      </c>
      <c r="P14" s="106">
        <v>60000</v>
      </c>
      <c r="Q14" s="104">
        <v>2027</v>
      </c>
      <c r="R14" s="104">
        <v>60</v>
      </c>
      <c r="S14" s="106">
        <v>-14700</v>
      </c>
      <c r="T14" s="112">
        <v>-1820000</v>
      </c>
      <c r="U14" s="113" t="s">
        <v>51</v>
      </c>
      <c r="V14" s="54" t="s">
        <v>52</v>
      </c>
      <c r="W14" s="62" t="str">
        <f t="shared" si="0"/>
        <v>E</v>
      </c>
      <c r="AA14" s="88">
        <v>13078</v>
      </c>
      <c r="AB14" s="89"/>
      <c r="AC14" s="90"/>
      <c r="AD14" s="89">
        <v>303694</v>
      </c>
      <c r="AE14" s="90">
        <v>60000</v>
      </c>
      <c r="AF14" s="91"/>
      <c r="AG14" s="92"/>
      <c r="AH14" s="78">
        <v>2400</v>
      </c>
      <c r="AI14" s="60">
        <f t="shared" si="1"/>
        <v>156.98833333333334</v>
      </c>
      <c r="AJ14" s="61">
        <f>IF(AA14=0," ",((AA14+AC14+AB14/$AJ$10)*1.8+(AE14+AD14/$AJ$10)*0.7+(AG14+AF14/$AJ$10)*0.6)/AH14)</f>
        <v>115.88591666666667</v>
      </c>
      <c r="AK14" s="63">
        <f t="shared" si="2"/>
        <v>4.0932893695995148E-2</v>
      </c>
    </row>
    <row r="15" spans="2:37">
      <c r="B15" s="17" t="s">
        <v>53</v>
      </c>
      <c r="C15" s="18" t="s">
        <v>54</v>
      </c>
      <c r="D15" s="80" t="s">
        <v>55</v>
      </c>
      <c r="E15" s="114">
        <v>880</v>
      </c>
      <c r="F15" s="115" t="s">
        <v>49</v>
      </c>
      <c r="G15" s="116">
        <v>600000</v>
      </c>
      <c r="H15" s="114">
        <v>2029</v>
      </c>
      <c r="I15" s="117">
        <v>30</v>
      </c>
      <c r="J15" s="108">
        <v>38000</v>
      </c>
      <c r="K15" s="109">
        <v>670000</v>
      </c>
      <c r="L15" s="118">
        <f>L14+1</f>
        <v>2</v>
      </c>
      <c r="M15" s="78" t="s">
        <v>56</v>
      </c>
      <c r="N15" s="119">
        <v>880</v>
      </c>
      <c r="O15" s="120" t="s">
        <v>49</v>
      </c>
      <c r="P15" s="108">
        <v>220000</v>
      </c>
      <c r="Q15" s="114">
        <v>2029</v>
      </c>
      <c r="R15" s="119">
        <v>30</v>
      </c>
      <c r="S15" s="108">
        <v>-10900</v>
      </c>
      <c r="T15" s="109">
        <v>-1258000</v>
      </c>
      <c r="U15" s="121" t="s">
        <v>57</v>
      </c>
      <c r="V15" s="55" t="s">
        <v>58</v>
      </c>
      <c r="W15" s="45" t="str">
        <f t="shared" si="0"/>
        <v>E</v>
      </c>
      <c r="AA15" s="93">
        <v>12475</v>
      </c>
      <c r="AB15" s="79"/>
      <c r="AC15" s="94"/>
      <c r="AD15" s="94">
        <v>265179</v>
      </c>
      <c r="AE15" s="94">
        <v>60000</v>
      </c>
      <c r="AF15" s="95"/>
      <c r="AG15" s="96"/>
      <c r="AH15" s="79">
        <v>2400</v>
      </c>
      <c r="AI15" s="29">
        <f t="shared" si="1"/>
        <v>140.68916666666667</v>
      </c>
      <c r="AJ15" s="30">
        <f t="shared" ref="AJ15:AJ20" si="3">IF(AA15=0," ",((AA15+AC15+AB15/$AJ$10)*1.8+(AE15+AD15/$AJ$10)*0.7+(AG15+AF15/$AJ$10)*0.6)/AH15)</f>
        <v>104.200125</v>
      </c>
      <c r="AK15" s="48">
        <f t="shared" si="2"/>
        <v>0.13764402755066799</v>
      </c>
    </row>
    <row r="16" spans="2:37">
      <c r="B16" s="17" t="s">
        <v>59</v>
      </c>
      <c r="C16" s="18" t="s">
        <v>60</v>
      </c>
      <c r="D16" s="122" t="s">
        <v>61</v>
      </c>
      <c r="E16" s="114">
        <v>300</v>
      </c>
      <c r="F16" s="115" t="s">
        <v>49</v>
      </c>
      <c r="G16" s="116">
        <v>450000</v>
      </c>
      <c r="H16" s="114">
        <v>2029</v>
      </c>
      <c r="I16" s="123">
        <v>40</v>
      </c>
      <c r="J16" s="108">
        <v>24800</v>
      </c>
      <c r="K16" s="109">
        <v>517000</v>
      </c>
      <c r="L16" s="118">
        <f t="shared" ref="L16:L49" si="4">L15+1</f>
        <v>3</v>
      </c>
      <c r="M16" s="94" t="s">
        <v>62</v>
      </c>
      <c r="N16" s="124">
        <v>300</v>
      </c>
      <c r="O16" s="94" t="s">
        <v>49</v>
      </c>
      <c r="P16" s="116">
        <v>90000</v>
      </c>
      <c r="Q16" s="114">
        <v>2029</v>
      </c>
      <c r="R16" s="125">
        <v>40</v>
      </c>
      <c r="S16" s="108">
        <v>-2300</v>
      </c>
      <c r="T16" s="109">
        <v>-928000</v>
      </c>
      <c r="U16" s="95" t="s">
        <v>63</v>
      </c>
      <c r="V16" s="55" t="s">
        <v>64</v>
      </c>
      <c r="W16" s="45" t="str">
        <f t="shared" si="0"/>
        <v>D</v>
      </c>
      <c r="AA16" s="93">
        <v>12173</v>
      </c>
      <c r="AB16" s="80"/>
      <c r="AC16" s="94"/>
      <c r="AD16" s="94">
        <v>245545</v>
      </c>
      <c r="AE16" s="94">
        <v>60000</v>
      </c>
      <c r="AF16" s="95"/>
      <c r="AG16" s="96"/>
      <c r="AH16" s="79">
        <v>2400</v>
      </c>
      <c r="AI16" s="29">
        <f t="shared" si="1"/>
        <v>132.38249999999999</v>
      </c>
      <c r="AJ16" s="30">
        <f t="shared" si="3"/>
        <v>98.247041666666661</v>
      </c>
      <c r="AK16" s="48">
        <f t="shared" si="2"/>
        <v>0.18691150172105483</v>
      </c>
    </row>
    <row r="17" spans="2:37" ht="16.5">
      <c r="B17" s="17" t="s">
        <v>53</v>
      </c>
      <c r="C17" s="18" t="s">
        <v>65</v>
      </c>
      <c r="D17" s="80" t="s">
        <v>66</v>
      </c>
      <c r="E17" s="114">
        <v>130</v>
      </c>
      <c r="F17" s="115" t="s">
        <v>67</v>
      </c>
      <c r="G17" s="116">
        <v>520000</v>
      </c>
      <c r="H17" s="114">
        <v>2029</v>
      </c>
      <c r="I17" s="117">
        <v>30</v>
      </c>
      <c r="J17" s="108">
        <v>26200</v>
      </c>
      <c r="K17" s="109">
        <v>348000</v>
      </c>
      <c r="L17" s="118">
        <f t="shared" si="4"/>
        <v>4</v>
      </c>
      <c r="M17" s="126" t="s">
        <v>68</v>
      </c>
      <c r="N17" s="114">
        <v>130</v>
      </c>
      <c r="O17" s="94" t="s">
        <v>67</v>
      </c>
      <c r="P17" s="116">
        <v>260000</v>
      </c>
      <c r="Q17" s="114">
        <v>2029</v>
      </c>
      <c r="R17" s="114">
        <v>30</v>
      </c>
      <c r="S17" s="108">
        <v>-25700</v>
      </c>
      <c r="T17" s="109">
        <v>-1728000</v>
      </c>
      <c r="U17" s="95" t="s">
        <v>69</v>
      </c>
      <c r="V17" s="55" t="s">
        <v>70</v>
      </c>
      <c r="W17" s="45" t="str">
        <f t="shared" si="0"/>
        <v>D</v>
      </c>
      <c r="AA17" s="93">
        <v>11466</v>
      </c>
      <c r="AB17" s="80"/>
      <c r="AC17" s="94"/>
      <c r="AD17" s="94">
        <v>199476</v>
      </c>
      <c r="AE17" s="94">
        <v>60000</v>
      </c>
      <c r="AF17" s="95"/>
      <c r="AG17" s="96"/>
      <c r="AH17" s="79">
        <v>2400</v>
      </c>
      <c r="AI17" s="29">
        <f t="shared" si="1"/>
        <v>112.8925</v>
      </c>
      <c r="AJ17" s="30">
        <f t="shared" si="3"/>
        <v>84.279999999999987</v>
      </c>
      <c r="AK17" s="48">
        <f t="shared" si="2"/>
        <v>0.30250216726678886</v>
      </c>
    </row>
    <row r="18" spans="2:37">
      <c r="B18" s="17" t="s">
        <v>71</v>
      </c>
      <c r="C18" s="18" t="s">
        <v>72</v>
      </c>
      <c r="D18" s="80" t="s">
        <v>73</v>
      </c>
      <c r="E18" s="114">
        <v>72</v>
      </c>
      <c r="F18" s="115" t="s">
        <v>67</v>
      </c>
      <c r="G18" s="116">
        <v>360000</v>
      </c>
      <c r="H18" s="114">
        <v>2032</v>
      </c>
      <c r="I18" s="117">
        <v>20</v>
      </c>
      <c r="J18" s="108">
        <v>28800</v>
      </c>
      <c r="K18" s="109">
        <v>389000</v>
      </c>
      <c r="L18" s="118">
        <f t="shared" si="4"/>
        <v>5</v>
      </c>
      <c r="M18" s="127" t="s">
        <v>74</v>
      </c>
      <c r="N18" s="114">
        <v>72</v>
      </c>
      <c r="O18" s="94" t="s">
        <v>67</v>
      </c>
      <c r="P18" s="116">
        <v>72000</v>
      </c>
      <c r="Q18" s="114">
        <v>2032</v>
      </c>
      <c r="R18" s="114">
        <v>20</v>
      </c>
      <c r="S18" s="108">
        <v>24900</v>
      </c>
      <c r="T18" s="109">
        <v>251000</v>
      </c>
      <c r="U18" s="95" t="s">
        <v>75</v>
      </c>
      <c r="V18" s="55" t="s">
        <v>76</v>
      </c>
      <c r="W18" s="45" t="str">
        <f t="shared" si="0"/>
        <v>D</v>
      </c>
      <c r="AA18" s="93">
        <v>11466</v>
      </c>
      <c r="AB18" s="80"/>
      <c r="AC18" s="94"/>
      <c r="AD18" s="94">
        <v>199476</v>
      </c>
      <c r="AE18" s="94">
        <v>54000</v>
      </c>
      <c r="AF18" s="95"/>
      <c r="AG18" s="96"/>
      <c r="AH18" s="79">
        <v>2400</v>
      </c>
      <c r="AI18" s="29">
        <f t="shared" si="1"/>
        <v>110.3925</v>
      </c>
      <c r="AJ18" s="30">
        <f t="shared" si="3"/>
        <v>82.529999999999987</v>
      </c>
      <c r="AK18" s="48">
        <f t="shared" si="2"/>
        <v>0.31698509568732897</v>
      </c>
    </row>
    <row r="19" spans="2:37">
      <c r="B19" s="17" t="s">
        <v>71</v>
      </c>
      <c r="C19" s="18" t="s">
        <v>72</v>
      </c>
      <c r="D19" s="80"/>
      <c r="E19" s="114"/>
      <c r="F19" s="115"/>
      <c r="G19" s="116"/>
      <c r="H19" s="114"/>
      <c r="I19" s="117"/>
      <c r="J19" s="108"/>
      <c r="K19" s="109"/>
      <c r="L19" s="118">
        <f t="shared" si="4"/>
        <v>6</v>
      </c>
      <c r="M19" s="127" t="s">
        <v>77</v>
      </c>
      <c r="N19" s="114">
        <v>24</v>
      </c>
      <c r="O19" s="94" t="s">
        <v>67</v>
      </c>
      <c r="P19" s="116">
        <v>240000</v>
      </c>
      <c r="Q19" s="114">
        <v>2032</v>
      </c>
      <c r="R19" s="114">
        <v>20</v>
      </c>
      <c r="S19" s="108">
        <v>11000</v>
      </c>
      <c r="T19" s="109">
        <v>75000</v>
      </c>
      <c r="U19" s="95" t="s">
        <v>75</v>
      </c>
      <c r="V19" s="55" t="s">
        <v>78</v>
      </c>
      <c r="W19" s="45" t="str">
        <f t="shared" si="0"/>
        <v>D</v>
      </c>
      <c r="AA19" s="93">
        <v>11466</v>
      </c>
      <c r="AB19" s="79"/>
      <c r="AC19" s="94"/>
      <c r="AD19" s="94">
        <v>199476</v>
      </c>
      <c r="AE19" s="94">
        <v>48000</v>
      </c>
      <c r="AF19" s="95"/>
      <c r="AG19" s="96"/>
      <c r="AH19" s="79">
        <v>2400</v>
      </c>
      <c r="AI19" s="29">
        <f t="shared" si="1"/>
        <v>107.8925</v>
      </c>
      <c r="AJ19" s="30">
        <f t="shared" si="3"/>
        <v>80.779999999999987</v>
      </c>
      <c r="AK19" s="48">
        <f t="shared" si="2"/>
        <v>0.33146802410786907</v>
      </c>
    </row>
    <row r="20" spans="2:37">
      <c r="B20" s="17" t="s">
        <v>79</v>
      </c>
      <c r="C20" s="18" t="s">
        <v>80</v>
      </c>
      <c r="D20" s="80" t="s">
        <v>81</v>
      </c>
      <c r="E20" s="114">
        <v>2</v>
      </c>
      <c r="F20" s="115" t="s">
        <v>67</v>
      </c>
      <c r="G20" s="116">
        <v>50000</v>
      </c>
      <c r="H20" s="114">
        <v>2037</v>
      </c>
      <c r="I20" s="117">
        <v>20</v>
      </c>
      <c r="J20" s="108">
        <v>200</v>
      </c>
      <c r="K20" s="109">
        <v>-29000</v>
      </c>
      <c r="L20" s="118">
        <f t="shared" si="4"/>
        <v>7</v>
      </c>
      <c r="M20" s="79" t="s">
        <v>82</v>
      </c>
      <c r="N20" s="114">
        <v>2</v>
      </c>
      <c r="O20" s="94" t="s">
        <v>67</v>
      </c>
      <c r="P20" s="116">
        <v>400000</v>
      </c>
      <c r="Q20" s="114">
        <v>2037</v>
      </c>
      <c r="R20" s="114">
        <v>20</v>
      </c>
      <c r="S20" s="108">
        <v>-15100</v>
      </c>
      <c r="T20" s="109">
        <v>-656000</v>
      </c>
      <c r="U20" s="95" t="s">
        <v>83</v>
      </c>
      <c r="V20" s="55" t="s">
        <v>84</v>
      </c>
      <c r="W20" s="45" t="str">
        <f t="shared" si="0"/>
        <v>C</v>
      </c>
      <c r="AA20" s="93">
        <v>11466</v>
      </c>
      <c r="AB20" s="79">
        <v>15000</v>
      </c>
      <c r="AC20" s="94"/>
      <c r="AD20" s="79">
        <v>139476</v>
      </c>
      <c r="AE20" s="94">
        <v>48000</v>
      </c>
      <c r="AF20" s="95"/>
      <c r="AG20" s="96"/>
      <c r="AH20" s="80">
        <v>2400</v>
      </c>
      <c r="AI20" s="29">
        <f>IF(AA20=0," ",SUM(AA20:AG20)/AH20)</f>
        <v>89.142499999999998</v>
      </c>
      <c r="AJ20" s="30">
        <f t="shared" si="3"/>
        <v>74.53</v>
      </c>
      <c r="AK20" s="48">
        <f t="shared" si="2"/>
        <v>0.38319276846694073</v>
      </c>
    </row>
    <row r="21" spans="2:37">
      <c r="B21" s="17" t="s">
        <v>85</v>
      </c>
      <c r="C21" s="18"/>
      <c r="D21" s="80"/>
      <c r="E21" s="114"/>
      <c r="F21" s="115"/>
      <c r="G21" s="116"/>
      <c r="H21" s="114"/>
      <c r="I21" s="117"/>
      <c r="J21" s="108"/>
      <c r="K21" s="109"/>
      <c r="L21" s="118">
        <f t="shared" si="4"/>
        <v>8</v>
      </c>
      <c r="M21" s="126"/>
      <c r="N21" s="114"/>
      <c r="O21" s="94"/>
      <c r="P21" s="116"/>
      <c r="Q21" s="114"/>
      <c r="R21" s="114"/>
      <c r="S21" s="108"/>
      <c r="T21" s="109"/>
      <c r="U21" s="95"/>
      <c r="V21" s="55" t="s">
        <v>86</v>
      </c>
      <c r="W21" s="101" t="str">
        <f t="shared" ref="W21:W49" si="5">IF(AA21=0," ",IF(AJ108&gt;2.35*75,"G",IF(AJ21&gt;1.8*75,"F",IF(AJ21&gt;1.35*75,"E",IF(AJ21&gt;75,"D",IF(AJ21&gt;0.75*75,"C",IF(AJ21&gt;0.5*75,"B","A")))))))</f>
        <v xml:space="preserve"> </v>
      </c>
      <c r="AA21" s="93"/>
      <c r="AB21" s="79"/>
      <c r="AC21" s="94"/>
      <c r="AD21" s="94"/>
      <c r="AE21" s="94"/>
      <c r="AF21" s="95"/>
      <c r="AG21" s="96"/>
      <c r="AH21" s="80"/>
      <c r="AI21" s="29" t="str">
        <f>IF(AA21=0," ",(AA21+#REF!+#REF!+AE21+AG21)/AH21)</f>
        <v xml:space="preserve"> </v>
      </c>
      <c r="AJ21" s="30" t="str">
        <f>IF(AA21=0," ",((AA21+#REF!+#REF!/$AJ$10)*1.8+(AE21+#REF!/$AJ$10)*0.7+(AG21+AF21/$AJ$10)*0.6)/$AH$13)</f>
        <v xml:space="preserve"> </v>
      </c>
      <c r="AK21" s="48" t="str">
        <f t="shared" si="2"/>
        <v xml:space="preserve"> </v>
      </c>
    </row>
    <row r="22" spans="2:37">
      <c r="B22" s="17" t="s">
        <v>85</v>
      </c>
      <c r="C22" s="18"/>
      <c r="D22" s="127"/>
      <c r="E22" s="114"/>
      <c r="F22" s="115"/>
      <c r="G22" s="116"/>
      <c r="H22" s="114"/>
      <c r="I22" s="117"/>
      <c r="J22" s="108"/>
      <c r="K22" s="109"/>
      <c r="L22" s="118">
        <f t="shared" si="4"/>
        <v>9</v>
      </c>
      <c r="M22" s="79"/>
      <c r="N22" s="114"/>
      <c r="O22" s="94"/>
      <c r="P22" s="116"/>
      <c r="Q22" s="114"/>
      <c r="R22" s="114"/>
      <c r="S22" s="108"/>
      <c r="T22" s="109"/>
      <c r="U22" s="95"/>
      <c r="V22" s="55" t="s">
        <v>86</v>
      </c>
      <c r="W22" s="101" t="str">
        <f t="shared" si="5"/>
        <v xml:space="preserve"> </v>
      </c>
      <c r="AA22" s="93"/>
      <c r="AB22" s="79"/>
      <c r="AC22" s="94"/>
      <c r="AD22" s="94"/>
      <c r="AE22" s="94"/>
      <c r="AF22" s="95"/>
      <c r="AG22" s="96"/>
      <c r="AH22" s="80"/>
      <c r="AI22" s="29" t="str">
        <f>IF(AA22=0," ",(AA22+#REF!+#REF!+AE22+AG22)/AH22)</f>
        <v xml:space="preserve"> </v>
      </c>
      <c r="AJ22" s="30" t="str">
        <f>IF(AA22=0," ",((AA22+#REF!+#REF!/$AJ$10)*1.8+(AE22+#REF!/$AJ$10)*0.7+(AG22+AF22/$AJ$10)*0.6)/$AH$13)</f>
        <v xml:space="preserve"> </v>
      </c>
      <c r="AK22" s="48" t="str">
        <f t="shared" si="2"/>
        <v xml:space="preserve"> </v>
      </c>
    </row>
    <row r="23" spans="2:37">
      <c r="B23" s="17" t="s">
        <v>85</v>
      </c>
      <c r="C23" s="18"/>
      <c r="D23" s="80"/>
      <c r="E23" s="114"/>
      <c r="F23" s="115"/>
      <c r="G23" s="116"/>
      <c r="H23" s="114"/>
      <c r="I23" s="117"/>
      <c r="J23" s="108"/>
      <c r="K23" s="109"/>
      <c r="L23" s="118">
        <f t="shared" si="4"/>
        <v>10</v>
      </c>
      <c r="M23" s="79"/>
      <c r="N23" s="114"/>
      <c r="O23" s="94"/>
      <c r="P23" s="116"/>
      <c r="Q23" s="114"/>
      <c r="R23" s="114"/>
      <c r="S23" s="108"/>
      <c r="T23" s="109"/>
      <c r="U23" s="95"/>
      <c r="V23" s="55" t="s">
        <v>86</v>
      </c>
      <c r="W23" s="101" t="str">
        <f t="shared" si="5"/>
        <v xml:space="preserve"> </v>
      </c>
      <c r="AA23" s="93"/>
      <c r="AB23" s="79"/>
      <c r="AC23" s="94"/>
      <c r="AD23" s="94"/>
      <c r="AE23" s="94"/>
      <c r="AF23" s="95"/>
      <c r="AG23" s="96"/>
      <c r="AH23" s="80"/>
      <c r="AI23" s="29" t="str">
        <f>IF(AA23=0," ",(AA23+#REF!+#REF!+AE23+AG23)/AH23)</f>
        <v xml:space="preserve"> </v>
      </c>
      <c r="AJ23" s="30" t="str">
        <f>IF(AA23=0," ",((AA23+#REF!+#REF!/$AJ$10)*1.8+(AE23+#REF!/$AJ$10)*0.7+(AG23+AF23/$AJ$10)*0.6)/$AH$13)</f>
        <v xml:space="preserve"> </v>
      </c>
      <c r="AK23" s="48" t="str">
        <f t="shared" si="2"/>
        <v xml:space="preserve"> </v>
      </c>
    </row>
    <row r="24" spans="2:37">
      <c r="B24" s="17" t="s">
        <v>85</v>
      </c>
      <c r="C24" s="18"/>
      <c r="D24" s="127"/>
      <c r="E24" s="114"/>
      <c r="F24" s="115"/>
      <c r="G24" s="116"/>
      <c r="H24" s="114"/>
      <c r="I24" s="117"/>
      <c r="J24" s="108"/>
      <c r="K24" s="109"/>
      <c r="L24" s="118">
        <f t="shared" si="4"/>
        <v>11</v>
      </c>
      <c r="M24" s="79"/>
      <c r="N24" s="114"/>
      <c r="O24" s="94"/>
      <c r="P24" s="116"/>
      <c r="Q24" s="114"/>
      <c r="R24" s="114"/>
      <c r="S24" s="108"/>
      <c r="T24" s="109"/>
      <c r="U24" s="95"/>
      <c r="V24" s="55" t="s">
        <v>86</v>
      </c>
      <c r="W24" s="101" t="str">
        <f t="shared" si="5"/>
        <v xml:space="preserve"> </v>
      </c>
      <c r="AA24" s="93"/>
      <c r="AB24" s="79"/>
      <c r="AC24" s="94"/>
      <c r="AD24" s="94"/>
      <c r="AE24" s="94"/>
      <c r="AF24" s="95"/>
      <c r="AG24" s="96"/>
      <c r="AH24" s="80"/>
      <c r="AI24" s="29" t="str">
        <f>IF(AA24=0," ",(AA24+#REF!+#REF!+AE24+AG24)/AH24)</f>
        <v xml:space="preserve"> </v>
      </c>
      <c r="AJ24" s="30" t="str">
        <f>IF(AA24=0," ",((AA24+#REF!+#REF!/$AJ$10)*1.8+(AE24+#REF!/$AJ$10)*0.7+(AG24+AF24/$AJ$10)*0.6)/$AH$13)</f>
        <v xml:space="preserve"> </v>
      </c>
      <c r="AK24" s="48" t="str">
        <f t="shared" si="2"/>
        <v xml:space="preserve"> </v>
      </c>
    </row>
    <row r="25" spans="2:37">
      <c r="B25" s="17" t="s">
        <v>85</v>
      </c>
      <c r="C25" s="18"/>
      <c r="D25" s="127"/>
      <c r="E25" s="114"/>
      <c r="F25" s="115"/>
      <c r="G25" s="116"/>
      <c r="H25" s="114"/>
      <c r="I25" s="117"/>
      <c r="J25" s="108"/>
      <c r="K25" s="109"/>
      <c r="L25" s="118">
        <f t="shared" si="4"/>
        <v>12</v>
      </c>
      <c r="M25" s="79"/>
      <c r="N25" s="114"/>
      <c r="O25" s="94"/>
      <c r="P25" s="116"/>
      <c r="Q25" s="114"/>
      <c r="R25" s="114"/>
      <c r="S25" s="108"/>
      <c r="T25" s="109"/>
      <c r="U25" s="95"/>
      <c r="V25" s="55" t="s">
        <v>86</v>
      </c>
      <c r="W25" s="101" t="str">
        <f t="shared" si="5"/>
        <v xml:space="preserve"> </v>
      </c>
      <c r="AA25" s="93"/>
      <c r="AB25" s="79"/>
      <c r="AC25" s="94"/>
      <c r="AD25" s="94"/>
      <c r="AE25" s="94"/>
      <c r="AF25" s="95"/>
      <c r="AG25" s="96"/>
      <c r="AH25" s="80"/>
      <c r="AI25" s="29" t="str">
        <f>IF(AA25=0," ",(AA25+#REF!+#REF!+AE25+AG25)/AH25)</f>
        <v xml:space="preserve"> </v>
      </c>
      <c r="AJ25" s="30" t="str">
        <f>IF(AA25=0," ",((AA25+#REF!+#REF!/$AJ$10)*1.8+(AE25+#REF!/$AJ$10)*0.7+(AG25+AF25/$AJ$10)*0.6)/$AH$13)</f>
        <v xml:space="preserve"> </v>
      </c>
      <c r="AK25" s="48" t="str">
        <f t="shared" si="2"/>
        <v xml:space="preserve"> </v>
      </c>
    </row>
    <row r="26" spans="2:37">
      <c r="B26" s="17" t="s">
        <v>85</v>
      </c>
      <c r="C26" s="18"/>
      <c r="D26" s="127"/>
      <c r="E26" s="114"/>
      <c r="F26" s="115"/>
      <c r="G26" s="116"/>
      <c r="H26" s="114"/>
      <c r="I26" s="117"/>
      <c r="J26" s="108"/>
      <c r="K26" s="109"/>
      <c r="L26" s="118">
        <f t="shared" si="4"/>
        <v>13</v>
      </c>
      <c r="M26" s="79"/>
      <c r="N26" s="114"/>
      <c r="O26" s="94"/>
      <c r="P26" s="116"/>
      <c r="Q26" s="114"/>
      <c r="R26" s="114"/>
      <c r="S26" s="108"/>
      <c r="T26" s="109"/>
      <c r="U26" s="95"/>
      <c r="V26" s="55" t="s">
        <v>86</v>
      </c>
      <c r="W26" s="101" t="str">
        <f t="shared" si="5"/>
        <v xml:space="preserve"> </v>
      </c>
      <c r="AA26" s="93"/>
      <c r="AB26" s="79"/>
      <c r="AC26" s="94"/>
      <c r="AD26" s="94"/>
      <c r="AE26" s="94"/>
      <c r="AF26" s="95"/>
      <c r="AG26" s="96"/>
      <c r="AH26" s="80"/>
      <c r="AI26" s="29" t="str">
        <f>IF(AA26=0," ",(AA26+#REF!+#REF!+AE26+AG26)/AH26)</f>
        <v xml:space="preserve"> </v>
      </c>
      <c r="AJ26" s="30" t="str">
        <f>IF(AA26=0," ",((AA26+#REF!+#REF!/$AJ$10)*1.8+(AE26+#REF!/$AJ$10)*0.7+(AG26+AF26/$AJ$10)*0.6)/$AH$13)</f>
        <v xml:space="preserve"> </v>
      </c>
      <c r="AK26" s="48" t="str">
        <f t="shared" si="2"/>
        <v xml:space="preserve"> </v>
      </c>
    </row>
    <row r="27" spans="2:37">
      <c r="B27" s="17" t="s">
        <v>85</v>
      </c>
      <c r="C27" s="18"/>
      <c r="D27" s="127"/>
      <c r="E27" s="114"/>
      <c r="F27" s="115"/>
      <c r="G27" s="116"/>
      <c r="H27" s="114"/>
      <c r="I27" s="117"/>
      <c r="J27" s="108"/>
      <c r="K27" s="109"/>
      <c r="L27" s="118">
        <f t="shared" si="4"/>
        <v>14</v>
      </c>
      <c r="M27" s="79"/>
      <c r="N27" s="114"/>
      <c r="O27" s="94"/>
      <c r="P27" s="116"/>
      <c r="Q27" s="114"/>
      <c r="R27" s="114"/>
      <c r="S27" s="108"/>
      <c r="T27" s="109"/>
      <c r="U27" s="95"/>
      <c r="V27" s="55" t="s">
        <v>86</v>
      </c>
      <c r="W27" s="101" t="str">
        <f t="shared" si="5"/>
        <v xml:space="preserve"> </v>
      </c>
      <c r="AA27" s="93"/>
      <c r="AB27" s="79"/>
      <c r="AC27" s="94"/>
      <c r="AD27" s="94"/>
      <c r="AE27" s="94"/>
      <c r="AF27" s="95"/>
      <c r="AG27" s="96"/>
      <c r="AH27" s="80"/>
      <c r="AI27" s="29" t="str">
        <f>IF(AA27=0," ",(AA27+#REF!+#REF!+AE27+AG27)/AH27)</f>
        <v xml:space="preserve"> </v>
      </c>
      <c r="AJ27" s="30" t="str">
        <f>IF(AA27=0," ",((AA27+#REF!+#REF!/$AJ$10)*1.8+(AE27+#REF!/$AJ$10)*0.7+(AG27+AF27/$AJ$10)*0.6)/$AH$13)</f>
        <v xml:space="preserve"> </v>
      </c>
      <c r="AK27" s="48" t="str">
        <f t="shared" si="2"/>
        <v xml:space="preserve"> </v>
      </c>
    </row>
    <row r="28" spans="2:37">
      <c r="B28" s="17" t="s">
        <v>85</v>
      </c>
      <c r="C28" s="18"/>
      <c r="D28" s="127"/>
      <c r="E28" s="114"/>
      <c r="F28" s="115"/>
      <c r="G28" s="116"/>
      <c r="H28" s="114"/>
      <c r="I28" s="117"/>
      <c r="J28" s="108"/>
      <c r="K28" s="109"/>
      <c r="L28" s="118">
        <f t="shared" si="4"/>
        <v>15</v>
      </c>
      <c r="M28" s="79"/>
      <c r="N28" s="114"/>
      <c r="O28" s="94"/>
      <c r="P28" s="116"/>
      <c r="Q28" s="114"/>
      <c r="R28" s="114"/>
      <c r="S28" s="108"/>
      <c r="T28" s="109"/>
      <c r="U28" s="95"/>
      <c r="V28" s="55" t="s">
        <v>86</v>
      </c>
      <c r="W28" s="101" t="str">
        <f t="shared" si="5"/>
        <v xml:space="preserve"> </v>
      </c>
      <c r="AA28" s="93"/>
      <c r="AB28" s="79"/>
      <c r="AC28" s="94"/>
      <c r="AD28" s="94"/>
      <c r="AE28" s="94"/>
      <c r="AF28" s="95"/>
      <c r="AG28" s="96"/>
      <c r="AH28" s="80"/>
      <c r="AI28" s="29" t="str">
        <f>IF(AA28=0," ",(AA28+#REF!+#REF!+AE28+AG28)/AH28)</f>
        <v xml:space="preserve"> </v>
      </c>
      <c r="AJ28" s="30" t="str">
        <f>IF(AA28=0," ",((AA28+#REF!+#REF!/$AJ$10)*1.8+(AE28+#REF!/$AJ$10)*0.7+(AG28+AF28/$AJ$10)*0.6)/$AH$13)</f>
        <v xml:space="preserve"> </v>
      </c>
      <c r="AK28" s="48" t="str">
        <f t="shared" si="2"/>
        <v xml:space="preserve"> </v>
      </c>
    </row>
    <row r="29" spans="2:37">
      <c r="B29" s="17" t="s">
        <v>85</v>
      </c>
      <c r="C29" s="18"/>
      <c r="D29" s="127"/>
      <c r="E29" s="114"/>
      <c r="F29" s="115"/>
      <c r="G29" s="116"/>
      <c r="H29" s="114"/>
      <c r="I29" s="117"/>
      <c r="J29" s="108"/>
      <c r="K29" s="109"/>
      <c r="L29" s="118">
        <f t="shared" si="4"/>
        <v>16</v>
      </c>
      <c r="M29" s="79"/>
      <c r="N29" s="114"/>
      <c r="O29" s="94"/>
      <c r="P29" s="116"/>
      <c r="Q29" s="114"/>
      <c r="R29" s="114"/>
      <c r="S29" s="108"/>
      <c r="T29" s="109"/>
      <c r="U29" s="95"/>
      <c r="V29" s="55" t="s">
        <v>86</v>
      </c>
      <c r="W29" s="101" t="str">
        <f t="shared" si="5"/>
        <v xml:space="preserve"> </v>
      </c>
      <c r="AA29" s="93"/>
      <c r="AB29" s="79"/>
      <c r="AC29" s="94"/>
      <c r="AD29" s="94"/>
      <c r="AE29" s="94"/>
      <c r="AF29" s="95"/>
      <c r="AG29" s="96"/>
      <c r="AH29" s="80"/>
      <c r="AI29" s="29" t="str">
        <f>IF(AA29=0," ",(AA29+#REF!+#REF!+AE29+AG29)/AH29)</f>
        <v xml:space="preserve"> </v>
      </c>
      <c r="AJ29" s="30" t="str">
        <f>IF(AA29=0," ",((AA29+#REF!+#REF!/$AJ$10)*1.8+(AE29+#REF!/$AJ$10)*0.7+(AG29+AF29/$AJ$10)*0.6)/$AH$13)</f>
        <v xml:space="preserve"> </v>
      </c>
      <c r="AK29" s="48" t="str">
        <f t="shared" si="2"/>
        <v xml:space="preserve"> </v>
      </c>
    </row>
    <row r="30" spans="2:37">
      <c r="B30" s="17" t="s">
        <v>85</v>
      </c>
      <c r="C30" s="18"/>
      <c r="D30" s="127"/>
      <c r="E30" s="114"/>
      <c r="F30" s="115"/>
      <c r="G30" s="116"/>
      <c r="H30" s="114"/>
      <c r="I30" s="117"/>
      <c r="J30" s="108"/>
      <c r="K30" s="109"/>
      <c r="L30" s="118">
        <f t="shared" si="4"/>
        <v>17</v>
      </c>
      <c r="M30" s="79"/>
      <c r="N30" s="114"/>
      <c r="O30" s="94"/>
      <c r="P30" s="116"/>
      <c r="Q30" s="114"/>
      <c r="R30" s="114"/>
      <c r="S30" s="108"/>
      <c r="T30" s="109"/>
      <c r="U30" s="95"/>
      <c r="V30" s="55" t="s">
        <v>86</v>
      </c>
      <c r="W30" s="101" t="str">
        <f t="shared" si="5"/>
        <v xml:space="preserve"> </v>
      </c>
      <c r="AA30" s="93"/>
      <c r="AB30" s="79"/>
      <c r="AC30" s="94"/>
      <c r="AD30" s="94"/>
      <c r="AE30" s="94"/>
      <c r="AF30" s="95"/>
      <c r="AG30" s="96"/>
      <c r="AH30" s="80"/>
      <c r="AI30" s="29" t="str">
        <f>IF(AA30=0," ",(AA30+#REF!+#REF!+AE30+AG30)/AH30)</f>
        <v xml:space="preserve"> </v>
      </c>
      <c r="AJ30" s="30" t="str">
        <f>IF(AA30=0," ",((AA30+#REF!+#REF!/$AJ$10)*1.8+(AE30+#REF!/$AJ$10)*0.7+(AG30+AF30/$AJ$10)*0.6)/$AH$13)</f>
        <v xml:space="preserve"> </v>
      </c>
      <c r="AK30" s="48" t="str">
        <f t="shared" si="2"/>
        <v xml:space="preserve"> </v>
      </c>
    </row>
    <row r="31" spans="2:37">
      <c r="B31" s="17" t="s">
        <v>85</v>
      </c>
      <c r="C31" s="18"/>
      <c r="D31" s="127"/>
      <c r="E31" s="114"/>
      <c r="F31" s="115"/>
      <c r="G31" s="116"/>
      <c r="H31" s="114"/>
      <c r="I31" s="117"/>
      <c r="J31" s="108"/>
      <c r="K31" s="109"/>
      <c r="L31" s="118">
        <f t="shared" si="4"/>
        <v>18</v>
      </c>
      <c r="M31" s="79"/>
      <c r="N31" s="114"/>
      <c r="O31" s="94"/>
      <c r="P31" s="116"/>
      <c r="Q31" s="114"/>
      <c r="R31" s="114"/>
      <c r="S31" s="108"/>
      <c r="T31" s="109"/>
      <c r="U31" s="95"/>
      <c r="V31" s="55" t="s">
        <v>86</v>
      </c>
      <c r="W31" s="101" t="str">
        <f t="shared" si="5"/>
        <v xml:space="preserve"> </v>
      </c>
      <c r="AA31" s="93"/>
      <c r="AB31" s="79"/>
      <c r="AC31" s="94"/>
      <c r="AD31" s="94"/>
      <c r="AE31" s="94"/>
      <c r="AF31" s="95"/>
      <c r="AG31" s="96"/>
      <c r="AH31" s="80"/>
      <c r="AI31" s="29" t="str">
        <f>IF(AA31=0," ",(AA31+#REF!+#REF!+AE31+AG31)/AH31)</f>
        <v xml:space="preserve"> </v>
      </c>
      <c r="AJ31" s="30" t="str">
        <f>IF(AA31=0," ",((AA31+#REF!+#REF!/$AJ$10)*1.8+(AE31+#REF!/$AJ$10)*0.7+(AG31+AF31/$AJ$10)*0.6)/$AH$13)</f>
        <v xml:space="preserve"> </v>
      </c>
      <c r="AK31" s="48" t="str">
        <f t="shared" si="2"/>
        <v xml:space="preserve"> </v>
      </c>
    </row>
    <row r="32" spans="2:37">
      <c r="B32" s="17" t="s">
        <v>85</v>
      </c>
      <c r="C32" s="18"/>
      <c r="D32" s="127"/>
      <c r="E32" s="114"/>
      <c r="F32" s="115"/>
      <c r="G32" s="116"/>
      <c r="H32" s="114"/>
      <c r="I32" s="117"/>
      <c r="J32" s="108"/>
      <c r="K32" s="109"/>
      <c r="L32" s="118">
        <f t="shared" si="4"/>
        <v>19</v>
      </c>
      <c r="M32" s="79"/>
      <c r="N32" s="114"/>
      <c r="O32" s="94"/>
      <c r="P32" s="116"/>
      <c r="Q32" s="114"/>
      <c r="R32" s="114"/>
      <c r="S32" s="108"/>
      <c r="T32" s="109"/>
      <c r="U32" s="95"/>
      <c r="V32" s="55" t="s">
        <v>86</v>
      </c>
      <c r="W32" s="101" t="str">
        <f t="shared" si="5"/>
        <v xml:space="preserve"> </v>
      </c>
      <c r="AA32" s="93"/>
      <c r="AB32" s="79"/>
      <c r="AC32" s="94"/>
      <c r="AD32" s="94"/>
      <c r="AE32" s="94"/>
      <c r="AF32" s="95"/>
      <c r="AG32" s="96"/>
      <c r="AH32" s="80"/>
      <c r="AI32" s="29" t="str">
        <f>IF(AA32=0," ",(AA32+#REF!+#REF!+AE32+AG32)/AH32)</f>
        <v xml:space="preserve"> </v>
      </c>
      <c r="AJ32" s="30" t="str">
        <f>IF(AA32=0," ",((AA32+#REF!+#REF!/$AJ$10)*1.8+(AE32+#REF!/$AJ$10)*0.7+(AG32+AF32/$AJ$10)*0.6)/$AH$13)</f>
        <v xml:space="preserve"> </v>
      </c>
      <c r="AK32" s="48" t="str">
        <f t="shared" si="2"/>
        <v xml:space="preserve"> </v>
      </c>
    </row>
    <row r="33" spans="2:37">
      <c r="B33" s="17" t="s">
        <v>85</v>
      </c>
      <c r="C33" s="18"/>
      <c r="D33" s="127"/>
      <c r="E33" s="114"/>
      <c r="F33" s="115"/>
      <c r="G33" s="116"/>
      <c r="H33" s="114"/>
      <c r="I33" s="117"/>
      <c r="J33" s="108"/>
      <c r="K33" s="109"/>
      <c r="L33" s="118">
        <f t="shared" si="4"/>
        <v>20</v>
      </c>
      <c r="M33" s="79"/>
      <c r="N33" s="114"/>
      <c r="O33" s="94"/>
      <c r="P33" s="116"/>
      <c r="Q33" s="114"/>
      <c r="R33" s="114"/>
      <c r="S33" s="108"/>
      <c r="T33" s="109"/>
      <c r="U33" s="95"/>
      <c r="V33" s="55" t="s">
        <v>86</v>
      </c>
      <c r="W33" s="101" t="str">
        <f t="shared" si="5"/>
        <v xml:space="preserve"> </v>
      </c>
      <c r="AA33" s="93"/>
      <c r="AB33" s="79"/>
      <c r="AC33" s="94"/>
      <c r="AD33" s="94"/>
      <c r="AE33" s="94"/>
      <c r="AF33" s="95"/>
      <c r="AG33" s="96"/>
      <c r="AH33" s="80"/>
      <c r="AI33" s="29" t="str">
        <f>IF(AA33=0," ",(AA33+#REF!+#REF!+AE33+AG33)/AH33)</f>
        <v xml:space="preserve"> </v>
      </c>
      <c r="AJ33" s="30" t="str">
        <f>IF(AA33=0," ",((AA33+#REF!+#REF!/$AJ$10)*1.8+(AE33+#REF!/$AJ$10)*0.7+(AG33+AF33/$AJ$10)*0.6)/$AH$13)</f>
        <v xml:space="preserve"> </v>
      </c>
      <c r="AK33" s="48" t="str">
        <f t="shared" si="2"/>
        <v xml:space="preserve"> </v>
      </c>
    </row>
    <row r="34" spans="2:37">
      <c r="B34" s="17" t="s">
        <v>85</v>
      </c>
      <c r="C34" s="18"/>
      <c r="D34" s="127"/>
      <c r="E34" s="114"/>
      <c r="F34" s="115"/>
      <c r="G34" s="116"/>
      <c r="H34" s="114"/>
      <c r="I34" s="117"/>
      <c r="J34" s="108"/>
      <c r="K34" s="109"/>
      <c r="L34" s="118">
        <f t="shared" si="4"/>
        <v>21</v>
      </c>
      <c r="M34" s="79"/>
      <c r="N34" s="114"/>
      <c r="O34" s="94"/>
      <c r="P34" s="116"/>
      <c r="Q34" s="114"/>
      <c r="R34" s="114"/>
      <c r="S34" s="108"/>
      <c r="T34" s="109"/>
      <c r="U34" s="95"/>
      <c r="V34" s="55" t="s">
        <v>86</v>
      </c>
      <c r="W34" s="101" t="str">
        <f t="shared" si="5"/>
        <v xml:space="preserve"> </v>
      </c>
      <c r="AA34" s="93"/>
      <c r="AB34" s="79"/>
      <c r="AC34" s="94"/>
      <c r="AD34" s="94"/>
      <c r="AE34" s="94"/>
      <c r="AF34" s="95"/>
      <c r="AG34" s="96"/>
      <c r="AH34" s="80"/>
      <c r="AI34" s="29" t="str">
        <f>IF(AA34=0," ",(AA34+#REF!+#REF!+AE34+AG34)/AH34)</f>
        <v xml:space="preserve"> </v>
      </c>
      <c r="AJ34" s="30" t="str">
        <f>IF(AA34=0," ",((AA34+#REF!+#REF!/$AJ$10)*1.8+(AE34+#REF!/$AJ$10)*0.7+(AG34+AF34/$AJ$10)*0.6)/$AH$13)</f>
        <v xml:space="preserve"> </v>
      </c>
      <c r="AK34" s="48" t="str">
        <f t="shared" si="2"/>
        <v xml:space="preserve"> </v>
      </c>
    </row>
    <row r="35" spans="2:37">
      <c r="B35" s="17" t="s">
        <v>85</v>
      </c>
      <c r="C35" s="18"/>
      <c r="D35" s="127"/>
      <c r="E35" s="114"/>
      <c r="F35" s="115"/>
      <c r="G35" s="116"/>
      <c r="H35" s="114"/>
      <c r="I35" s="117"/>
      <c r="J35" s="108"/>
      <c r="K35" s="109"/>
      <c r="L35" s="118">
        <f t="shared" si="4"/>
        <v>22</v>
      </c>
      <c r="M35" s="79"/>
      <c r="N35" s="114"/>
      <c r="O35" s="94"/>
      <c r="P35" s="116"/>
      <c r="Q35" s="114"/>
      <c r="R35" s="114"/>
      <c r="S35" s="108"/>
      <c r="T35" s="109"/>
      <c r="U35" s="95"/>
      <c r="V35" s="55" t="s">
        <v>86</v>
      </c>
      <c r="W35" s="101" t="str">
        <f t="shared" si="5"/>
        <v xml:space="preserve"> </v>
      </c>
      <c r="AA35" s="93"/>
      <c r="AB35" s="79"/>
      <c r="AC35" s="94"/>
      <c r="AD35" s="94"/>
      <c r="AE35" s="94"/>
      <c r="AF35" s="95"/>
      <c r="AG35" s="96"/>
      <c r="AH35" s="80"/>
      <c r="AI35" s="29" t="str">
        <f>IF(AA35=0," ",(AA35+#REF!+#REF!+AE35+AG35)/AH35)</f>
        <v xml:space="preserve"> </v>
      </c>
      <c r="AJ35" s="30" t="str">
        <f>IF(AA35=0," ",((AA35+#REF!+#REF!/$AJ$10)*1.8+(AE35+#REF!/$AJ$10)*0.7+(AG35+AF35/$AJ$10)*0.6)/$AH$13)</f>
        <v xml:space="preserve"> </v>
      </c>
      <c r="AK35" s="48" t="str">
        <f t="shared" si="2"/>
        <v xml:space="preserve"> </v>
      </c>
    </row>
    <row r="36" spans="2:37">
      <c r="B36" s="17" t="s">
        <v>85</v>
      </c>
      <c r="C36" s="18"/>
      <c r="D36" s="127"/>
      <c r="E36" s="114"/>
      <c r="F36" s="115"/>
      <c r="G36" s="116"/>
      <c r="H36" s="114"/>
      <c r="I36" s="117"/>
      <c r="J36" s="108"/>
      <c r="K36" s="109"/>
      <c r="L36" s="118">
        <f t="shared" si="4"/>
        <v>23</v>
      </c>
      <c r="M36" s="79"/>
      <c r="N36" s="114"/>
      <c r="O36" s="94"/>
      <c r="P36" s="116"/>
      <c r="Q36" s="114"/>
      <c r="R36" s="114"/>
      <c r="S36" s="108"/>
      <c r="T36" s="109"/>
      <c r="U36" s="95"/>
      <c r="V36" s="55" t="s">
        <v>86</v>
      </c>
      <c r="W36" s="101" t="str">
        <f t="shared" si="5"/>
        <v xml:space="preserve"> </v>
      </c>
      <c r="AA36" s="93"/>
      <c r="AB36" s="79"/>
      <c r="AC36" s="94"/>
      <c r="AD36" s="94"/>
      <c r="AE36" s="94"/>
      <c r="AF36" s="95"/>
      <c r="AG36" s="96"/>
      <c r="AH36" s="80"/>
      <c r="AI36" s="29" t="str">
        <f>IF(AA36=0," ",(AA36+#REF!+#REF!+AE36+AG36)/AH36)</f>
        <v xml:space="preserve"> </v>
      </c>
      <c r="AJ36" s="30" t="str">
        <f>IF(AA36=0," ",((AA36+#REF!+#REF!/$AJ$10)*1.8+(AE36+#REF!/$AJ$10)*0.7+(AG36+AF36/$AJ$10)*0.6)/$AH$13)</f>
        <v xml:space="preserve"> </v>
      </c>
      <c r="AK36" s="48" t="str">
        <f t="shared" si="2"/>
        <v xml:space="preserve"> </v>
      </c>
    </row>
    <row r="37" spans="2:37">
      <c r="B37" s="17" t="s">
        <v>85</v>
      </c>
      <c r="C37" s="18"/>
      <c r="D37" s="127"/>
      <c r="E37" s="114"/>
      <c r="F37" s="115"/>
      <c r="G37" s="116"/>
      <c r="H37" s="114"/>
      <c r="I37" s="117"/>
      <c r="J37" s="108"/>
      <c r="K37" s="109"/>
      <c r="L37" s="118">
        <f t="shared" si="4"/>
        <v>24</v>
      </c>
      <c r="M37" s="79"/>
      <c r="N37" s="114"/>
      <c r="O37" s="94"/>
      <c r="P37" s="116"/>
      <c r="Q37" s="114"/>
      <c r="R37" s="114"/>
      <c r="S37" s="108"/>
      <c r="T37" s="109"/>
      <c r="U37" s="95"/>
      <c r="V37" s="55" t="s">
        <v>86</v>
      </c>
      <c r="W37" s="101" t="str">
        <f t="shared" si="5"/>
        <v xml:space="preserve"> </v>
      </c>
      <c r="AA37" s="93"/>
      <c r="AB37" s="79"/>
      <c r="AC37" s="94"/>
      <c r="AD37" s="94"/>
      <c r="AE37" s="94"/>
      <c r="AF37" s="95"/>
      <c r="AG37" s="96"/>
      <c r="AH37" s="80"/>
      <c r="AI37" s="29" t="str">
        <f>IF(AA37=0," ",(AA37+#REF!+#REF!+AE37+AG37)/AH37)</f>
        <v xml:space="preserve"> </v>
      </c>
      <c r="AJ37" s="30" t="str">
        <f>IF(AA37=0," ",((AA37+#REF!+#REF!/$AJ$10)*1.8+(AE37+#REF!/$AJ$10)*0.7+(AG37+AF37/$AJ$10)*0.6)/$AH$13)</f>
        <v xml:space="preserve"> </v>
      </c>
      <c r="AK37" s="48" t="str">
        <f t="shared" si="2"/>
        <v xml:space="preserve"> </v>
      </c>
    </row>
    <row r="38" spans="2:37">
      <c r="B38" s="17" t="s">
        <v>85</v>
      </c>
      <c r="C38" s="18"/>
      <c r="D38" s="127"/>
      <c r="E38" s="114"/>
      <c r="F38" s="115"/>
      <c r="G38" s="116"/>
      <c r="H38" s="114"/>
      <c r="I38" s="117"/>
      <c r="J38" s="108"/>
      <c r="K38" s="109"/>
      <c r="L38" s="118">
        <f t="shared" si="4"/>
        <v>25</v>
      </c>
      <c r="M38" s="79"/>
      <c r="N38" s="114"/>
      <c r="O38" s="94"/>
      <c r="P38" s="116"/>
      <c r="Q38" s="114"/>
      <c r="R38" s="114"/>
      <c r="S38" s="108"/>
      <c r="T38" s="109"/>
      <c r="U38" s="95"/>
      <c r="V38" s="55" t="s">
        <v>86</v>
      </c>
      <c r="W38" s="101" t="str">
        <f t="shared" si="5"/>
        <v xml:space="preserve"> </v>
      </c>
      <c r="AA38" s="93"/>
      <c r="AB38" s="79"/>
      <c r="AC38" s="94"/>
      <c r="AD38" s="94"/>
      <c r="AE38" s="94"/>
      <c r="AF38" s="95"/>
      <c r="AG38" s="96"/>
      <c r="AH38" s="80"/>
      <c r="AI38" s="29" t="str">
        <f>IF(AA38=0," ",(AA38+#REF!+#REF!+AE38+AG38)/AH38)</f>
        <v xml:space="preserve"> </v>
      </c>
      <c r="AJ38" s="30" t="str">
        <f>IF(AA38=0," ",((AA38+#REF!+#REF!/$AJ$10)*1.8+(AE38+#REF!/$AJ$10)*0.7+(AG38+AF38/$AJ$10)*0.6)/$AH$13)</f>
        <v xml:space="preserve"> </v>
      </c>
      <c r="AK38" s="48" t="str">
        <f t="shared" si="2"/>
        <v xml:space="preserve"> </v>
      </c>
    </row>
    <row r="39" spans="2:37">
      <c r="B39" s="17" t="s">
        <v>85</v>
      </c>
      <c r="C39" s="18"/>
      <c r="D39" s="127"/>
      <c r="E39" s="114"/>
      <c r="F39" s="115"/>
      <c r="G39" s="116"/>
      <c r="H39" s="114"/>
      <c r="I39" s="117"/>
      <c r="J39" s="108"/>
      <c r="K39" s="109"/>
      <c r="L39" s="118">
        <f t="shared" si="4"/>
        <v>26</v>
      </c>
      <c r="M39" s="79"/>
      <c r="N39" s="114"/>
      <c r="O39" s="94"/>
      <c r="P39" s="116"/>
      <c r="Q39" s="114"/>
      <c r="R39" s="114"/>
      <c r="S39" s="108"/>
      <c r="T39" s="109"/>
      <c r="U39" s="95"/>
      <c r="V39" s="55" t="s">
        <v>86</v>
      </c>
      <c r="W39" s="101" t="str">
        <f t="shared" si="5"/>
        <v xml:space="preserve"> </v>
      </c>
      <c r="AA39" s="93"/>
      <c r="AB39" s="79"/>
      <c r="AC39" s="94"/>
      <c r="AD39" s="94"/>
      <c r="AE39" s="94"/>
      <c r="AF39" s="95"/>
      <c r="AG39" s="96"/>
      <c r="AH39" s="80"/>
      <c r="AI39" s="29" t="str">
        <f>IF(AA39=0," ",(AA39+#REF!+#REF!+AE39+AG39)/AH39)</f>
        <v xml:space="preserve"> </v>
      </c>
      <c r="AJ39" s="30" t="str">
        <f>IF(AA39=0," ",((AA39+#REF!+#REF!/$AJ$10)*1.8+(AE39+#REF!/$AJ$10)*0.7+(AG39+AF39/$AJ$10)*0.6)/$AH$13)</f>
        <v xml:space="preserve"> </v>
      </c>
      <c r="AK39" s="48" t="str">
        <f t="shared" si="2"/>
        <v xml:space="preserve"> </v>
      </c>
    </row>
    <row r="40" spans="2:37">
      <c r="B40" s="17" t="s">
        <v>85</v>
      </c>
      <c r="C40" s="18"/>
      <c r="D40" s="127"/>
      <c r="E40" s="114"/>
      <c r="F40" s="115"/>
      <c r="G40" s="116"/>
      <c r="H40" s="114"/>
      <c r="I40" s="117"/>
      <c r="J40" s="108"/>
      <c r="K40" s="109"/>
      <c r="L40" s="118">
        <f t="shared" si="4"/>
        <v>27</v>
      </c>
      <c r="M40" s="79"/>
      <c r="N40" s="114"/>
      <c r="O40" s="94"/>
      <c r="P40" s="116"/>
      <c r="Q40" s="114"/>
      <c r="R40" s="114"/>
      <c r="S40" s="108"/>
      <c r="T40" s="109"/>
      <c r="U40" s="95"/>
      <c r="V40" s="55" t="s">
        <v>86</v>
      </c>
      <c r="W40" s="101" t="str">
        <f t="shared" si="5"/>
        <v xml:space="preserve"> </v>
      </c>
      <c r="AA40" s="93"/>
      <c r="AB40" s="79"/>
      <c r="AC40" s="94"/>
      <c r="AD40" s="94"/>
      <c r="AE40" s="94"/>
      <c r="AF40" s="95"/>
      <c r="AG40" s="96"/>
      <c r="AH40" s="80"/>
      <c r="AI40" s="29" t="str">
        <f>IF(AA40=0," ",(AA40+#REF!+#REF!+AE40+AG40)/AH40)</f>
        <v xml:space="preserve"> </v>
      </c>
      <c r="AJ40" s="30" t="str">
        <f>IF(AA40=0," ",((AA40+#REF!+#REF!/$AJ$10)*1.8+(AE40+#REF!/$AJ$10)*0.7+(AG40+AF40/$AJ$10)*0.6)/$AH$13)</f>
        <v xml:space="preserve"> </v>
      </c>
      <c r="AK40" s="48" t="str">
        <f t="shared" si="2"/>
        <v xml:space="preserve"> </v>
      </c>
    </row>
    <row r="41" spans="2:37">
      <c r="B41" s="17" t="s">
        <v>85</v>
      </c>
      <c r="C41" s="18"/>
      <c r="D41" s="128"/>
      <c r="E41" s="114"/>
      <c r="F41" s="129"/>
      <c r="G41" s="130"/>
      <c r="H41" s="131"/>
      <c r="I41" s="132"/>
      <c r="J41" s="108"/>
      <c r="K41" s="109"/>
      <c r="L41" s="118">
        <f t="shared" si="4"/>
        <v>28</v>
      </c>
      <c r="M41" s="79"/>
      <c r="N41" s="114"/>
      <c r="O41" s="94"/>
      <c r="P41" s="116"/>
      <c r="Q41" s="114"/>
      <c r="R41" s="114"/>
      <c r="S41" s="108"/>
      <c r="T41" s="109"/>
      <c r="U41" s="95"/>
      <c r="V41" s="55" t="s">
        <v>86</v>
      </c>
      <c r="W41" s="101" t="str">
        <f t="shared" si="5"/>
        <v xml:space="preserve"> </v>
      </c>
      <c r="AA41" s="93"/>
      <c r="AB41" s="79"/>
      <c r="AC41" s="94"/>
      <c r="AD41" s="94"/>
      <c r="AE41" s="94"/>
      <c r="AF41" s="95"/>
      <c r="AG41" s="96"/>
      <c r="AH41" s="80"/>
      <c r="AI41" s="29" t="str">
        <f>IF(AA41=0," ",(AA41+#REF!+#REF!+AE41+AG41)/AH41)</f>
        <v xml:space="preserve"> </v>
      </c>
      <c r="AJ41" s="30" t="str">
        <f>IF(AA41=0," ",((AA41+#REF!+#REF!/$AJ$10)*1.8+(AE41+#REF!/$AJ$10)*0.7+(AG41+AF41/$AJ$10)*0.6)/$AH$13)</f>
        <v xml:space="preserve"> </v>
      </c>
      <c r="AK41" s="48" t="str">
        <f t="shared" si="2"/>
        <v xml:space="preserve"> </v>
      </c>
    </row>
    <row r="42" spans="2:37">
      <c r="B42" s="17" t="s">
        <v>85</v>
      </c>
      <c r="C42" s="18"/>
      <c r="D42" s="128"/>
      <c r="E42" s="114"/>
      <c r="F42" s="129"/>
      <c r="G42" s="130"/>
      <c r="H42" s="131"/>
      <c r="I42" s="132"/>
      <c r="J42" s="108"/>
      <c r="K42" s="109"/>
      <c r="L42" s="118">
        <f t="shared" si="4"/>
        <v>29</v>
      </c>
      <c r="M42" s="79"/>
      <c r="N42" s="114"/>
      <c r="O42" s="94"/>
      <c r="P42" s="116"/>
      <c r="Q42" s="114"/>
      <c r="R42" s="114"/>
      <c r="S42" s="108"/>
      <c r="T42" s="109"/>
      <c r="U42" s="95"/>
      <c r="V42" s="55" t="s">
        <v>86</v>
      </c>
      <c r="W42" s="101" t="str">
        <f t="shared" si="5"/>
        <v xml:space="preserve"> </v>
      </c>
      <c r="AA42" s="93"/>
      <c r="AB42" s="79"/>
      <c r="AC42" s="94"/>
      <c r="AD42" s="94"/>
      <c r="AE42" s="94"/>
      <c r="AF42" s="95"/>
      <c r="AG42" s="96"/>
      <c r="AH42" s="80"/>
      <c r="AI42" s="29" t="str">
        <f>IF(AA42=0," ",(AA42+#REF!+#REF!+AE42+AG42)/AH42)</f>
        <v xml:space="preserve"> </v>
      </c>
      <c r="AJ42" s="30" t="str">
        <f>IF(AA42=0," ",((AA42+#REF!+#REF!/$AJ$10)*1.8+(AE42+#REF!/$AJ$10)*0.7+(AG42+AF42/$AJ$10)*0.6)/$AH$13)</f>
        <v xml:space="preserve"> </v>
      </c>
      <c r="AK42" s="48" t="str">
        <f t="shared" si="2"/>
        <v xml:space="preserve"> </v>
      </c>
    </row>
    <row r="43" spans="2:37">
      <c r="B43" s="17" t="s">
        <v>85</v>
      </c>
      <c r="C43" s="18"/>
      <c r="D43" s="128"/>
      <c r="E43" s="114"/>
      <c r="F43" s="129"/>
      <c r="G43" s="130"/>
      <c r="H43" s="131"/>
      <c r="I43" s="132"/>
      <c r="J43" s="108"/>
      <c r="K43" s="109"/>
      <c r="L43" s="118">
        <f t="shared" si="4"/>
        <v>30</v>
      </c>
      <c r="M43" s="79"/>
      <c r="N43" s="114"/>
      <c r="O43" s="94"/>
      <c r="P43" s="116"/>
      <c r="Q43" s="114"/>
      <c r="R43" s="114"/>
      <c r="S43" s="108"/>
      <c r="T43" s="109"/>
      <c r="U43" s="95"/>
      <c r="V43" s="55" t="s">
        <v>86</v>
      </c>
      <c r="W43" s="101" t="str">
        <f t="shared" si="5"/>
        <v xml:space="preserve"> </v>
      </c>
      <c r="AA43" s="93"/>
      <c r="AB43" s="79"/>
      <c r="AC43" s="94"/>
      <c r="AD43" s="94"/>
      <c r="AE43" s="94"/>
      <c r="AF43" s="95"/>
      <c r="AG43" s="96"/>
      <c r="AH43" s="80"/>
      <c r="AI43" s="29" t="str">
        <f>IF(AA43=0," ",(AA43+#REF!+#REF!+AE43+AG43)/AH43)</f>
        <v xml:space="preserve"> </v>
      </c>
      <c r="AJ43" s="30" t="str">
        <f>IF(AA43=0," ",((AA43+#REF!+#REF!/$AJ$10)*1.8+(AE43+#REF!/$AJ$10)*0.7+(AG43+AF43/$AJ$10)*0.6)/$AH$13)</f>
        <v xml:space="preserve"> </v>
      </c>
      <c r="AK43" s="48" t="str">
        <f t="shared" si="2"/>
        <v xml:space="preserve"> </v>
      </c>
    </row>
    <row r="44" spans="2:37">
      <c r="B44" s="17" t="s">
        <v>85</v>
      </c>
      <c r="C44" s="18"/>
      <c r="D44" s="128"/>
      <c r="E44" s="114"/>
      <c r="F44" s="129"/>
      <c r="G44" s="130"/>
      <c r="H44" s="131"/>
      <c r="I44" s="132"/>
      <c r="J44" s="108"/>
      <c r="K44" s="109"/>
      <c r="L44" s="118">
        <f t="shared" si="4"/>
        <v>31</v>
      </c>
      <c r="M44" s="79"/>
      <c r="N44" s="114"/>
      <c r="O44" s="94"/>
      <c r="P44" s="116"/>
      <c r="Q44" s="114"/>
      <c r="R44" s="114"/>
      <c r="S44" s="108"/>
      <c r="T44" s="109"/>
      <c r="U44" s="95"/>
      <c r="V44" s="55" t="s">
        <v>86</v>
      </c>
      <c r="W44" s="101" t="str">
        <f t="shared" si="5"/>
        <v xml:space="preserve"> </v>
      </c>
      <c r="AA44" s="93"/>
      <c r="AB44" s="79"/>
      <c r="AC44" s="94"/>
      <c r="AD44" s="94"/>
      <c r="AE44" s="94"/>
      <c r="AF44" s="95"/>
      <c r="AG44" s="96"/>
      <c r="AH44" s="80"/>
      <c r="AI44" s="29" t="str">
        <f>IF(AA44=0," ",(AA44+#REF!+#REF!+AE44+AG44)/AH44)</f>
        <v xml:space="preserve"> </v>
      </c>
      <c r="AJ44" s="30" t="str">
        <f>IF(AA44=0," ",((AA44+#REF!+#REF!/$AJ$10)*1.8+(AE44+#REF!/$AJ$10)*0.7+(AG44+AF44/$AJ$10)*0.6)/$AH$13)</f>
        <v xml:space="preserve"> </v>
      </c>
      <c r="AK44" s="48" t="str">
        <f t="shared" si="2"/>
        <v xml:space="preserve"> </v>
      </c>
    </row>
    <row r="45" spans="2:37">
      <c r="B45" s="17" t="s">
        <v>85</v>
      </c>
      <c r="C45" s="18"/>
      <c r="D45" s="128"/>
      <c r="E45" s="114"/>
      <c r="F45" s="115"/>
      <c r="G45" s="116"/>
      <c r="H45" s="114"/>
      <c r="I45" s="117"/>
      <c r="J45" s="108"/>
      <c r="K45" s="109"/>
      <c r="L45" s="118">
        <f t="shared" si="4"/>
        <v>32</v>
      </c>
      <c r="M45" s="79"/>
      <c r="N45" s="114"/>
      <c r="O45" s="94"/>
      <c r="P45" s="116"/>
      <c r="Q45" s="114"/>
      <c r="R45" s="114"/>
      <c r="S45" s="108"/>
      <c r="T45" s="109"/>
      <c r="U45" s="95"/>
      <c r="V45" s="55" t="s">
        <v>86</v>
      </c>
      <c r="W45" s="101" t="str">
        <f t="shared" si="5"/>
        <v xml:space="preserve"> </v>
      </c>
      <c r="AA45" s="93"/>
      <c r="AB45" s="79"/>
      <c r="AC45" s="94"/>
      <c r="AD45" s="94"/>
      <c r="AE45" s="94"/>
      <c r="AF45" s="95"/>
      <c r="AG45" s="96"/>
      <c r="AH45" s="80"/>
      <c r="AI45" s="29" t="str">
        <f>IF(AA45=0," ",(AA45+#REF!+#REF!+AE45+AG45)/AH45)</f>
        <v xml:space="preserve"> </v>
      </c>
      <c r="AJ45" s="30" t="str">
        <f>IF(AA45=0," ",((AA45+#REF!+#REF!/$AJ$10)*1.8+(AE45+#REF!/$AJ$10)*0.7+(AG45+AF45/$AJ$10)*0.6)/$AH$13)</f>
        <v xml:space="preserve"> </v>
      </c>
      <c r="AK45" s="48" t="str">
        <f t="shared" si="2"/>
        <v xml:space="preserve"> </v>
      </c>
    </row>
    <row r="46" spans="2:37">
      <c r="B46" s="17" t="s">
        <v>85</v>
      </c>
      <c r="C46" s="18"/>
      <c r="D46" s="128"/>
      <c r="E46" s="114"/>
      <c r="F46" s="115"/>
      <c r="G46" s="116"/>
      <c r="H46" s="114"/>
      <c r="I46" s="117"/>
      <c r="J46" s="108"/>
      <c r="K46" s="109"/>
      <c r="L46" s="118">
        <f t="shared" si="4"/>
        <v>33</v>
      </c>
      <c r="M46" s="79"/>
      <c r="N46" s="114"/>
      <c r="O46" s="94"/>
      <c r="P46" s="116"/>
      <c r="Q46" s="114"/>
      <c r="R46" s="114"/>
      <c r="S46" s="108"/>
      <c r="T46" s="109"/>
      <c r="U46" s="95"/>
      <c r="V46" s="55" t="s">
        <v>86</v>
      </c>
      <c r="W46" s="101" t="str">
        <f t="shared" si="5"/>
        <v xml:space="preserve"> </v>
      </c>
      <c r="AA46" s="93"/>
      <c r="AB46" s="79"/>
      <c r="AC46" s="94"/>
      <c r="AD46" s="94"/>
      <c r="AE46" s="94"/>
      <c r="AF46" s="95"/>
      <c r="AG46" s="96"/>
      <c r="AH46" s="80"/>
      <c r="AI46" s="29" t="str">
        <f>IF(AA46=0," ",(AA46+#REF!+#REF!+AE46+AG46)/AH46)</f>
        <v xml:space="preserve"> </v>
      </c>
      <c r="AJ46" s="30" t="str">
        <f>IF(AA46=0," ",((AA46+#REF!+#REF!/$AJ$10)*1.8+(AE46+#REF!/$AJ$10)*0.7+(AG46+AF46/$AJ$10)*0.6)/$AH$13)</f>
        <v xml:space="preserve"> </v>
      </c>
      <c r="AK46" s="48" t="str">
        <f t="shared" si="2"/>
        <v xml:space="preserve"> </v>
      </c>
    </row>
    <row r="47" spans="2:37">
      <c r="B47" s="17" t="s">
        <v>85</v>
      </c>
      <c r="C47" s="18"/>
      <c r="D47" s="128"/>
      <c r="E47" s="114"/>
      <c r="F47" s="115"/>
      <c r="G47" s="116"/>
      <c r="H47" s="114"/>
      <c r="I47" s="117"/>
      <c r="J47" s="108"/>
      <c r="K47" s="109"/>
      <c r="L47" s="118">
        <f t="shared" si="4"/>
        <v>34</v>
      </c>
      <c r="M47" s="79"/>
      <c r="N47" s="114"/>
      <c r="O47" s="94"/>
      <c r="P47" s="116"/>
      <c r="Q47" s="114"/>
      <c r="R47" s="114"/>
      <c r="S47" s="108"/>
      <c r="T47" s="109"/>
      <c r="U47" s="95"/>
      <c r="V47" s="55" t="s">
        <v>86</v>
      </c>
      <c r="W47" s="101" t="str">
        <f t="shared" si="5"/>
        <v xml:space="preserve"> </v>
      </c>
      <c r="AA47" s="93"/>
      <c r="AB47" s="79"/>
      <c r="AC47" s="94"/>
      <c r="AD47" s="94"/>
      <c r="AE47" s="94"/>
      <c r="AF47" s="95"/>
      <c r="AG47" s="96"/>
      <c r="AH47" s="80"/>
      <c r="AI47" s="29" t="str">
        <f>IF(AA47=0," ",(AA47+#REF!+#REF!+AE47+AG47)/AH47)</f>
        <v xml:space="preserve"> </v>
      </c>
      <c r="AJ47" s="30" t="str">
        <f>IF(AA47=0," ",((AA47+#REF!+#REF!/$AJ$10)*1.8+(AE47+#REF!/$AJ$10)*0.7+(AG47+AF47/$AJ$10)*0.6)/$AH$13)</f>
        <v xml:space="preserve"> </v>
      </c>
      <c r="AK47" s="48" t="str">
        <f t="shared" si="2"/>
        <v xml:space="preserve"> </v>
      </c>
    </row>
    <row r="48" spans="2:37">
      <c r="B48" s="17" t="s">
        <v>85</v>
      </c>
      <c r="C48" s="18"/>
      <c r="D48" s="128"/>
      <c r="E48" s="114"/>
      <c r="F48" s="115"/>
      <c r="G48" s="116"/>
      <c r="H48" s="114"/>
      <c r="I48" s="117"/>
      <c r="J48" s="108"/>
      <c r="K48" s="109"/>
      <c r="L48" s="118">
        <f t="shared" si="4"/>
        <v>35</v>
      </c>
      <c r="M48" s="79"/>
      <c r="N48" s="114"/>
      <c r="O48" s="94"/>
      <c r="P48" s="116"/>
      <c r="Q48" s="114"/>
      <c r="R48" s="114"/>
      <c r="S48" s="108"/>
      <c r="T48" s="109"/>
      <c r="U48" s="95"/>
      <c r="V48" s="55" t="s">
        <v>86</v>
      </c>
      <c r="W48" s="101" t="str">
        <f t="shared" si="5"/>
        <v xml:space="preserve"> </v>
      </c>
      <c r="AA48" s="93"/>
      <c r="AB48" s="79"/>
      <c r="AC48" s="94"/>
      <c r="AD48" s="94"/>
      <c r="AE48" s="94"/>
      <c r="AF48" s="95"/>
      <c r="AG48" s="96"/>
      <c r="AH48" s="80"/>
      <c r="AI48" s="29" t="str">
        <f>IF(AA48=0," ",(AA48+#REF!+#REF!+AE48+AG48)/AH48)</f>
        <v xml:space="preserve"> </v>
      </c>
      <c r="AJ48" s="30" t="str">
        <f>IF(AA48=0," ",((AA48+#REF!+#REF!/$AJ$10)*1.8+(AE48+#REF!/$AJ$10)*0.7+(AG48+AF48/$AJ$10)*0.6)/$AH$13)</f>
        <v xml:space="preserve"> </v>
      </c>
      <c r="AK48" s="48" t="str">
        <f t="shared" si="2"/>
        <v xml:space="preserve"> </v>
      </c>
    </row>
    <row r="49" spans="2:37" ht="15.75" thickBot="1">
      <c r="B49" s="19" t="s">
        <v>85</v>
      </c>
      <c r="C49" s="20"/>
      <c r="D49" s="133"/>
      <c r="E49" s="86"/>
      <c r="F49" s="134"/>
      <c r="G49" s="135"/>
      <c r="H49" s="86"/>
      <c r="I49" s="87"/>
      <c r="J49" s="108"/>
      <c r="K49" s="109"/>
      <c r="L49" s="136">
        <f t="shared" si="4"/>
        <v>36</v>
      </c>
      <c r="M49" s="97"/>
      <c r="N49" s="137"/>
      <c r="O49" s="85"/>
      <c r="P49" s="135"/>
      <c r="Q49" s="86"/>
      <c r="R49" s="86"/>
      <c r="S49" s="138"/>
      <c r="T49" s="139"/>
      <c r="U49" s="98"/>
      <c r="V49" s="56" t="s">
        <v>86</v>
      </c>
      <c r="W49" s="102" t="str">
        <f t="shared" si="5"/>
        <v xml:space="preserve"> </v>
      </c>
      <c r="AA49" s="84"/>
      <c r="AB49" s="97"/>
      <c r="AC49" s="85"/>
      <c r="AD49" s="85"/>
      <c r="AE49" s="85"/>
      <c r="AF49" s="98"/>
      <c r="AG49" s="99"/>
      <c r="AH49" s="100"/>
      <c r="AI49" s="31" t="str">
        <f>IF(AA49=0," ",(AA49+#REF!+#REF!+AE49+AG49)/AH49)</f>
        <v xml:space="preserve"> </v>
      </c>
      <c r="AJ49" s="32" t="str">
        <f>IF(AA49=0," ",((AA49+#REF!+#REF!/$AJ$10)*1.8+(AE49+#REF!/$AJ$10)*0.7+(AG49+AF49/$AJ$10)*0.6)/$AH$13)</f>
        <v xml:space="preserve"> </v>
      </c>
      <c r="AK49" s="49" t="str">
        <f t="shared" si="2"/>
        <v xml:space="preserve"> </v>
      </c>
    </row>
    <row r="50" spans="2:37">
      <c r="B50" s="12"/>
      <c r="C50" s="12"/>
    </row>
    <row r="51" spans="2:37">
      <c r="B51" s="12"/>
      <c r="C51" s="13"/>
    </row>
    <row r="52" spans="2:37">
      <c r="B52" s="12"/>
      <c r="C52" s="13"/>
    </row>
    <row r="53" spans="2:37">
      <c r="B53" s="12"/>
      <c r="C53" s="13"/>
    </row>
    <row r="54" spans="2:37">
      <c r="B54" s="12"/>
      <c r="C54" s="13"/>
    </row>
    <row r="55" spans="2:37">
      <c r="B55" s="12"/>
      <c r="C55" s="13"/>
    </row>
    <row r="56" spans="2:37">
      <c r="B56" s="12"/>
      <c r="C56" s="13"/>
    </row>
    <row r="57" spans="2:37">
      <c r="B57" s="12"/>
      <c r="C57" s="13"/>
    </row>
  </sheetData>
  <sheetProtection sheet="1" objects="1" scenarios="1" selectLockedCells="1"/>
  <dataValidations count="2">
    <dataValidation allowBlank="1" showInputMessage="1" showErrorMessage="1" prompt="Ange t ex styck eller kvm" sqref="F13:F14 O13:O14" xr:uid="{C7AA4B3A-D7AF-4F90-9198-39E49EA3B87C}"/>
    <dataValidation type="list" allowBlank="1" showInputMessage="1" showErrorMessage="1" sqref="C14:C57" xr:uid="{7F9F602F-DBAD-41B1-BD9A-CDD01189616D}">
      <formula1>INDIRECT(SUBSTITUTE(B14," ","_"))</formula1>
    </dataValidation>
  </dataValidations>
  <pageMargins left="0.7" right="0.7" top="0.75" bottom="0.75" header="0.3" footer="0.3"/>
  <pageSetup paperSize="9" scale="1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3F5C0F-9DDE-4712-AC17-493E3905F610}">
          <x14:formula1>
            <xm:f>DATA!$B$2:$Q$2</xm:f>
          </x14:formula1>
          <xm:sqref>B18</xm:sqref>
        </x14:dataValidation>
        <x14:dataValidation type="list" allowBlank="1" showInputMessage="1" showErrorMessage="1" xr:uid="{5ECFA481-722B-4CA9-AEE1-838893E4934B}">
          <x14:formula1>
            <xm:f>DATA!$B$2:$T$2</xm:f>
          </x14:formula1>
          <xm:sqref>B14:B17 B19:B49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BFF6-95DD-4F85-BF43-0491816AD464}">
  <dimension ref="A1:G166"/>
  <sheetViews>
    <sheetView topLeftCell="B1" zoomScale="80" zoomScaleNormal="80" workbookViewId="0">
      <pane ySplit="2" topLeftCell="A3" activePane="bottomLeft" state="frozen"/>
      <selection pane="bottomLeft" activeCell="C33" sqref="C33"/>
    </sheetView>
  </sheetViews>
  <sheetFormatPr defaultColWidth="9.140625" defaultRowHeight="15"/>
  <cols>
    <col min="1" max="1" width="7" style="33" customWidth="1"/>
    <col min="2" max="2" width="31.140625" style="33" customWidth="1"/>
    <col min="3" max="3" width="68" style="33" customWidth="1"/>
    <col min="4" max="4" width="45.7109375" style="33" customWidth="1"/>
    <col min="5" max="5" width="34.7109375" style="33" customWidth="1"/>
    <col min="6" max="6" width="31.42578125" style="33" customWidth="1"/>
    <col min="7" max="7" width="85.140625" style="33" customWidth="1"/>
    <col min="8" max="16384" width="9.140625" style="33"/>
  </cols>
  <sheetData>
    <row r="1" spans="1:7" ht="15.95" customHeight="1" thickBot="1">
      <c r="B1"/>
      <c r="C1"/>
      <c r="D1"/>
      <c r="E1"/>
      <c r="F1"/>
      <c r="G1"/>
    </row>
    <row r="2" spans="1:7" ht="18" customHeight="1" thickBot="1">
      <c r="A2" s="34"/>
      <c r="B2" s="152"/>
      <c r="C2" s="153" t="s">
        <v>87</v>
      </c>
      <c r="D2" s="154" t="s">
        <v>88</v>
      </c>
      <c r="E2" s="154" t="s">
        <v>89</v>
      </c>
      <c r="F2" s="154" t="s">
        <v>90</v>
      </c>
      <c r="G2" s="155" t="s">
        <v>91</v>
      </c>
    </row>
    <row r="3" spans="1:7" ht="15.95" customHeight="1">
      <c r="A3" s="35"/>
      <c r="B3" s="156" t="s">
        <v>59</v>
      </c>
      <c r="C3" s="157"/>
      <c r="D3" s="158"/>
      <c r="E3" s="158"/>
      <c r="F3" s="158"/>
      <c r="G3" s="159"/>
    </row>
    <row r="4" spans="1:7" ht="15.95" customHeight="1" thickBot="1">
      <c r="A4" s="35"/>
      <c r="B4" s="160" t="s">
        <v>92</v>
      </c>
      <c r="C4" s="161" t="s">
        <v>93</v>
      </c>
      <c r="D4" s="162"/>
      <c r="E4" s="162"/>
      <c r="F4" s="162"/>
      <c r="G4" s="163"/>
    </row>
    <row r="5" spans="1:7" ht="15.95" customHeight="1">
      <c r="A5" s="34"/>
      <c r="B5" s="156" t="s">
        <v>94</v>
      </c>
      <c r="C5" s="157"/>
      <c r="D5" s="158"/>
      <c r="E5" s="158"/>
      <c r="F5" s="158"/>
      <c r="G5" s="159"/>
    </row>
    <row r="6" spans="1:7" ht="15.95" customHeight="1">
      <c r="A6" s="34"/>
      <c r="B6" s="164" t="s">
        <v>95</v>
      </c>
      <c r="C6" s="165" t="s">
        <v>96</v>
      </c>
      <c r="D6" s="166"/>
      <c r="E6" s="166"/>
      <c r="F6" s="166"/>
      <c r="G6" s="167" t="s">
        <v>97</v>
      </c>
    </row>
    <row r="7" spans="1:7" ht="15.95" customHeight="1" thickBot="1">
      <c r="A7" s="34"/>
      <c r="B7" s="160" t="s">
        <v>98</v>
      </c>
      <c r="C7" s="161" t="s">
        <v>96</v>
      </c>
      <c r="D7" s="162"/>
      <c r="E7" s="162"/>
      <c r="F7" s="162"/>
      <c r="G7" s="167" t="s">
        <v>97</v>
      </c>
    </row>
    <row r="8" spans="1:7" ht="15.95" customHeight="1">
      <c r="A8" s="34"/>
      <c r="B8" s="156" t="s">
        <v>99</v>
      </c>
      <c r="C8" s="157"/>
      <c r="D8" s="158"/>
      <c r="E8" s="158"/>
      <c r="F8" s="158"/>
      <c r="G8" s="159"/>
    </row>
    <row r="9" spans="1:7" ht="15.95" customHeight="1">
      <c r="A9" s="34"/>
      <c r="B9" s="164" t="s">
        <v>100</v>
      </c>
      <c r="C9" s="165" t="s">
        <v>101</v>
      </c>
      <c r="D9" s="166"/>
      <c r="E9" s="166"/>
      <c r="F9" s="166"/>
      <c r="G9" s="167" t="s">
        <v>102</v>
      </c>
    </row>
    <row r="10" spans="1:7" ht="15.95" customHeight="1">
      <c r="A10" s="34"/>
      <c r="B10" s="164" t="s">
        <v>103</v>
      </c>
      <c r="C10" s="165" t="s">
        <v>104</v>
      </c>
      <c r="D10" s="166"/>
      <c r="E10" s="166"/>
      <c r="F10" s="166"/>
      <c r="G10" s="167"/>
    </row>
    <row r="11" spans="1:7" ht="15.95" customHeight="1">
      <c r="A11" s="34"/>
      <c r="B11" s="164" t="s">
        <v>105</v>
      </c>
      <c r="C11" s="165"/>
      <c r="D11" s="166"/>
      <c r="E11" s="166"/>
      <c r="F11" s="166"/>
      <c r="G11" s="167"/>
    </row>
    <row r="12" spans="1:7" ht="15.95" customHeight="1" thickBot="1">
      <c r="A12" s="34"/>
      <c r="B12" s="160" t="s">
        <v>106</v>
      </c>
      <c r="C12" s="161" t="s">
        <v>107</v>
      </c>
      <c r="D12" s="162"/>
      <c r="E12" s="162"/>
      <c r="F12" s="162"/>
      <c r="G12" s="163"/>
    </row>
    <row r="13" spans="1:7" ht="15.95" customHeight="1">
      <c r="A13" s="34"/>
      <c r="B13" s="156" t="s">
        <v>108</v>
      </c>
      <c r="C13" s="157"/>
      <c r="D13" s="158"/>
      <c r="E13" s="158"/>
      <c r="F13" s="158"/>
      <c r="G13" s="159"/>
    </row>
    <row r="14" spans="1:7" ht="15.95" customHeight="1">
      <c r="A14" s="34"/>
      <c r="B14" s="164" t="s">
        <v>109</v>
      </c>
      <c r="C14" s="165" t="s">
        <v>110</v>
      </c>
      <c r="D14" s="168" t="s">
        <v>111</v>
      </c>
      <c r="E14" s="166" t="s">
        <v>112</v>
      </c>
      <c r="F14" s="166"/>
      <c r="G14" s="167"/>
    </row>
    <row r="15" spans="1:7" ht="15.95" customHeight="1">
      <c r="A15" s="34"/>
      <c r="B15" s="164"/>
      <c r="C15" s="165" t="s">
        <v>113</v>
      </c>
      <c r="D15" s="166"/>
      <c r="E15" s="166"/>
      <c r="F15" s="166"/>
      <c r="G15" s="167"/>
    </row>
    <row r="16" spans="1:7" ht="15.95" customHeight="1">
      <c r="A16" s="34"/>
      <c r="B16" s="164"/>
      <c r="C16" s="165" t="s">
        <v>114</v>
      </c>
      <c r="D16" s="166"/>
      <c r="E16" s="166"/>
      <c r="F16" s="166"/>
      <c r="G16" s="167"/>
    </row>
    <row r="17" spans="1:7" ht="15.95" customHeight="1">
      <c r="A17" s="34"/>
      <c r="B17" s="164" t="s">
        <v>115</v>
      </c>
      <c r="C17" s="165" t="s">
        <v>116</v>
      </c>
      <c r="D17" s="166"/>
      <c r="E17" s="166"/>
      <c r="F17" s="166"/>
      <c r="G17" s="167" t="s">
        <v>117</v>
      </c>
    </row>
    <row r="18" spans="1:7" ht="15.95" customHeight="1">
      <c r="A18" s="34"/>
      <c r="B18" s="164" t="s">
        <v>118</v>
      </c>
      <c r="C18" s="165"/>
      <c r="D18" s="166"/>
      <c r="E18" s="166"/>
      <c r="F18" s="166"/>
      <c r="G18" s="167"/>
    </row>
    <row r="19" spans="1:7" ht="15.95" customHeight="1" thickBot="1">
      <c r="A19" s="34"/>
      <c r="B19" s="160" t="s">
        <v>119</v>
      </c>
      <c r="C19" s="161"/>
      <c r="D19" s="162"/>
      <c r="E19" s="162"/>
      <c r="F19" s="162"/>
      <c r="G19" s="163"/>
    </row>
    <row r="20" spans="1:7" ht="15.95" customHeight="1">
      <c r="A20" s="34"/>
      <c r="B20" s="156" t="s">
        <v>53</v>
      </c>
      <c r="C20" s="157"/>
      <c r="D20" s="158"/>
      <c r="E20" s="158"/>
      <c r="F20" s="158"/>
      <c r="G20" s="159"/>
    </row>
    <row r="21" spans="1:7" ht="15.95" customHeight="1">
      <c r="A21" s="34"/>
      <c r="B21" s="164" t="s">
        <v>120</v>
      </c>
      <c r="C21" s="165" t="s">
        <v>121</v>
      </c>
      <c r="D21" s="165" t="s">
        <v>122</v>
      </c>
      <c r="E21" s="166" t="s">
        <v>123</v>
      </c>
      <c r="F21" s="166" t="s">
        <v>124</v>
      </c>
      <c r="G21" s="167" t="s">
        <v>125</v>
      </c>
    </row>
    <row r="22" spans="1:7" ht="15.95" customHeight="1">
      <c r="A22" s="34"/>
      <c r="B22" s="164"/>
      <c r="C22" s="165" t="s">
        <v>126</v>
      </c>
      <c r="D22" s="166"/>
      <c r="E22" s="166"/>
      <c r="F22" s="166" t="s">
        <v>124</v>
      </c>
      <c r="G22" s="167"/>
    </row>
    <row r="23" spans="1:7" ht="15.95" customHeight="1">
      <c r="A23" s="34"/>
      <c r="B23" s="164"/>
      <c r="C23" s="165"/>
      <c r="D23" s="166"/>
      <c r="E23" s="166"/>
      <c r="F23" s="166"/>
      <c r="G23" s="167"/>
    </row>
    <row r="24" spans="1:7" ht="15.95" customHeight="1">
      <c r="A24" s="34"/>
      <c r="B24" s="164"/>
      <c r="C24" s="165" t="s">
        <v>127</v>
      </c>
      <c r="D24" s="166"/>
      <c r="E24" s="166"/>
      <c r="F24" s="166"/>
      <c r="G24" s="167"/>
    </row>
    <row r="25" spans="1:7" ht="15.95" customHeight="1">
      <c r="A25" s="34"/>
      <c r="B25" s="164" t="s">
        <v>128</v>
      </c>
      <c r="C25" s="165" t="s">
        <v>129</v>
      </c>
      <c r="D25" s="166"/>
      <c r="E25" s="166"/>
      <c r="F25" s="166"/>
      <c r="G25" s="167"/>
    </row>
    <row r="26" spans="1:7" ht="15.95" customHeight="1">
      <c r="A26" s="34"/>
      <c r="B26" s="164" t="s">
        <v>130</v>
      </c>
      <c r="C26" s="165" t="s">
        <v>131</v>
      </c>
      <c r="D26" s="166" t="s">
        <v>132</v>
      </c>
      <c r="E26" s="166" t="s">
        <v>133</v>
      </c>
      <c r="F26" s="166" t="s">
        <v>134</v>
      </c>
      <c r="G26" s="167" t="s">
        <v>135</v>
      </c>
    </row>
    <row r="27" spans="1:7" ht="15.95" customHeight="1">
      <c r="A27" s="34"/>
      <c r="B27" s="164"/>
      <c r="C27" s="165" t="s">
        <v>136</v>
      </c>
      <c r="D27" s="166" t="s">
        <v>137</v>
      </c>
      <c r="E27" s="166" t="s">
        <v>138</v>
      </c>
      <c r="F27" s="166" t="s">
        <v>139</v>
      </c>
      <c r="G27" s="167" t="s">
        <v>140</v>
      </c>
    </row>
    <row r="28" spans="1:7" ht="15.95" customHeight="1">
      <c r="A28" s="34"/>
      <c r="B28" s="164"/>
      <c r="C28" s="165" t="s">
        <v>141</v>
      </c>
      <c r="D28" s="166" t="s">
        <v>142</v>
      </c>
      <c r="E28" s="166" t="s">
        <v>138</v>
      </c>
      <c r="F28" s="166" t="s">
        <v>143</v>
      </c>
      <c r="G28" s="167"/>
    </row>
    <row r="29" spans="1:7" ht="15.95" customHeight="1">
      <c r="A29" s="34"/>
      <c r="B29" s="164"/>
      <c r="C29" s="165" t="s">
        <v>144</v>
      </c>
      <c r="D29" s="166"/>
      <c r="E29" s="166"/>
      <c r="F29" s="166"/>
      <c r="G29" s="167"/>
    </row>
    <row r="30" spans="1:7" ht="15.95" customHeight="1">
      <c r="A30" s="34"/>
      <c r="B30" s="164"/>
      <c r="C30" s="165" t="s">
        <v>145</v>
      </c>
      <c r="D30" s="166"/>
      <c r="E30" s="166"/>
      <c r="F30" s="166"/>
      <c r="G30" s="167"/>
    </row>
    <row r="31" spans="1:7" ht="15.95" customHeight="1">
      <c r="A31" s="34"/>
      <c r="B31" s="164"/>
      <c r="C31" s="165" t="s">
        <v>146</v>
      </c>
      <c r="D31" s="166"/>
      <c r="E31" s="166"/>
      <c r="F31" s="166"/>
      <c r="G31" s="167"/>
    </row>
    <row r="32" spans="1:7" ht="15.95" customHeight="1">
      <c r="A32" s="34"/>
      <c r="B32" s="164"/>
      <c r="C32" s="165" t="s">
        <v>147</v>
      </c>
      <c r="D32" s="166"/>
      <c r="E32" s="166"/>
      <c r="F32" s="166"/>
      <c r="G32" s="167"/>
    </row>
    <row r="33" spans="1:7" ht="15.95" customHeight="1">
      <c r="A33" s="34"/>
      <c r="B33" s="164"/>
      <c r="C33" s="165" t="s">
        <v>148</v>
      </c>
      <c r="D33" s="166"/>
      <c r="E33" s="166"/>
      <c r="F33" s="166"/>
      <c r="G33" s="167"/>
    </row>
    <row r="34" spans="1:7" ht="15.95" customHeight="1">
      <c r="A34" s="34"/>
      <c r="B34" s="164"/>
      <c r="C34" s="165" t="s">
        <v>149</v>
      </c>
      <c r="D34" s="166"/>
      <c r="E34" s="166"/>
      <c r="F34" s="166"/>
      <c r="G34" s="167"/>
    </row>
    <row r="35" spans="1:7" ht="15.95" customHeight="1">
      <c r="A35" s="34"/>
      <c r="B35" s="164"/>
      <c r="C35" s="165" t="s">
        <v>150</v>
      </c>
      <c r="D35" s="166"/>
      <c r="E35" s="166"/>
      <c r="F35" s="166"/>
      <c r="G35" s="167"/>
    </row>
    <row r="36" spans="1:7" ht="15.95" customHeight="1">
      <c r="A36" s="34"/>
      <c r="B36" s="164"/>
      <c r="C36" s="165" t="s">
        <v>151</v>
      </c>
      <c r="D36" s="166"/>
      <c r="E36" s="166"/>
      <c r="F36" s="166"/>
      <c r="G36" s="167"/>
    </row>
    <row r="37" spans="1:7" ht="15.95" customHeight="1">
      <c r="A37" s="34"/>
      <c r="B37" s="164" t="s">
        <v>152</v>
      </c>
      <c r="C37" s="165" t="s">
        <v>153</v>
      </c>
      <c r="D37" s="166"/>
      <c r="E37" s="166"/>
      <c r="F37" s="166"/>
      <c r="G37" s="167"/>
    </row>
    <row r="38" spans="1:7" ht="15.95" customHeight="1">
      <c r="A38" s="34"/>
      <c r="B38" s="164"/>
      <c r="C38" s="165" t="s">
        <v>154</v>
      </c>
      <c r="D38" s="166"/>
      <c r="E38" s="166"/>
      <c r="F38" s="166"/>
      <c r="G38" s="167"/>
    </row>
    <row r="39" spans="1:7" ht="15.95" customHeight="1">
      <c r="A39" s="34"/>
      <c r="B39" s="164"/>
      <c r="C39" s="165" t="s">
        <v>149</v>
      </c>
      <c r="D39" s="166"/>
      <c r="E39" s="166"/>
      <c r="F39" s="166"/>
      <c r="G39" s="167"/>
    </row>
    <row r="40" spans="1:7" ht="15.95" customHeight="1">
      <c r="A40" s="34"/>
      <c r="B40" s="164"/>
      <c r="C40" s="165" t="s">
        <v>155</v>
      </c>
      <c r="D40" s="166"/>
      <c r="E40" s="166"/>
      <c r="F40" s="166"/>
      <c r="G40" s="167"/>
    </row>
    <row r="41" spans="1:7" ht="15.95" customHeight="1">
      <c r="A41" s="34"/>
      <c r="B41" s="164"/>
      <c r="C41" s="165" t="s">
        <v>156</v>
      </c>
      <c r="D41" s="166"/>
      <c r="E41" s="166"/>
      <c r="F41" s="166"/>
      <c r="G41" s="167"/>
    </row>
    <row r="42" spans="1:7" ht="15.95" customHeight="1">
      <c r="A42" s="34"/>
      <c r="B42" s="164"/>
      <c r="C42" s="165" t="s">
        <v>157</v>
      </c>
      <c r="D42" s="166"/>
      <c r="E42" s="166"/>
      <c r="F42" s="166"/>
      <c r="G42" s="167"/>
    </row>
    <row r="43" spans="1:7" ht="15.95" customHeight="1" thickBot="1">
      <c r="A43" s="34"/>
      <c r="B43" s="160" t="s">
        <v>158</v>
      </c>
      <c r="C43" s="161" t="s">
        <v>159</v>
      </c>
      <c r="D43" s="162"/>
      <c r="E43" s="162"/>
      <c r="F43" s="162"/>
      <c r="G43" s="163"/>
    </row>
    <row r="44" spans="1:7" ht="15.95" customHeight="1">
      <c r="A44" s="34"/>
      <c r="B44" s="156" t="s">
        <v>160</v>
      </c>
      <c r="C44" s="157"/>
      <c r="D44" s="158"/>
      <c r="E44" s="158"/>
      <c r="F44" s="158"/>
      <c r="G44" s="159"/>
    </row>
    <row r="45" spans="1:7" ht="15.95" customHeight="1">
      <c r="A45" s="34"/>
      <c r="B45" s="164" t="s">
        <v>161</v>
      </c>
      <c r="C45" s="165" t="s">
        <v>162</v>
      </c>
      <c r="D45" s="166"/>
      <c r="E45" s="166"/>
      <c r="F45" s="166"/>
      <c r="G45" s="167"/>
    </row>
    <row r="46" spans="1:7" ht="15.95" customHeight="1">
      <c r="A46" s="34"/>
      <c r="B46" s="164" t="s">
        <v>163</v>
      </c>
      <c r="C46" s="165" t="s">
        <v>164</v>
      </c>
      <c r="D46" s="166"/>
      <c r="E46" s="166"/>
      <c r="F46" s="166"/>
      <c r="G46" s="167"/>
    </row>
    <row r="47" spans="1:7" ht="15.95" customHeight="1">
      <c r="A47" s="34"/>
      <c r="B47" s="164"/>
      <c r="C47" s="165" t="s">
        <v>165</v>
      </c>
      <c r="D47" s="166"/>
      <c r="E47" s="166"/>
      <c r="F47" s="166"/>
      <c r="G47" s="167"/>
    </row>
    <row r="48" spans="1:7" ht="15.95" customHeight="1">
      <c r="A48" s="34"/>
      <c r="B48" s="164"/>
      <c r="C48" s="165" t="s">
        <v>166</v>
      </c>
      <c r="D48" s="166"/>
      <c r="E48" s="166"/>
      <c r="F48" s="166"/>
      <c r="G48" s="167"/>
    </row>
    <row r="49" spans="1:7" ht="15.95" customHeight="1">
      <c r="A49" s="34"/>
      <c r="B49" s="164"/>
      <c r="C49" s="165" t="s">
        <v>167</v>
      </c>
      <c r="D49" s="166"/>
      <c r="E49" s="166"/>
      <c r="F49" s="166"/>
      <c r="G49" s="167"/>
    </row>
    <row r="50" spans="1:7" ht="15.95" customHeight="1">
      <c r="A50" s="34"/>
      <c r="B50" s="164"/>
      <c r="C50" s="165" t="s">
        <v>168</v>
      </c>
      <c r="D50" s="166"/>
      <c r="E50" s="166"/>
      <c r="F50" s="166"/>
      <c r="G50" s="167"/>
    </row>
    <row r="51" spans="1:7" ht="15.95" customHeight="1">
      <c r="A51" s="34"/>
      <c r="B51" s="164" t="s">
        <v>169</v>
      </c>
      <c r="C51" s="165" t="s">
        <v>170</v>
      </c>
      <c r="D51" s="166"/>
      <c r="E51" s="166"/>
      <c r="F51" s="166"/>
      <c r="G51" s="167"/>
    </row>
    <row r="52" spans="1:7" ht="15.95" customHeight="1">
      <c r="A52" s="34"/>
      <c r="B52" s="164" t="s">
        <v>171</v>
      </c>
      <c r="C52" s="165" t="s">
        <v>170</v>
      </c>
      <c r="D52" s="166"/>
      <c r="E52" s="166"/>
      <c r="F52" s="166"/>
      <c r="G52" s="167"/>
    </row>
    <row r="53" spans="1:7" ht="15.95" customHeight="1">
      <c r="A53" s="34"/>
      <c r="B53" s="164" t="s">
        <v>172</v>
      </c>
      <c r="C53" s="165" t="s">
        <v>170</v>
      </c>
      <c r="D53" s="166"/>
      <c r="E53" s="166"/>
      <c r="F53" s="166"/>
      <c r="G53" s="167"/>
    </row>
    <row r="54" spans="1:7" ht="15.95" customHeight="1" thickBot="1">
      <c r="A54" s="34"/>
      <c r="B54" s="160" t="s">
        <v>173</v>
      </c>
      <c r="C54" s="161" t="s">
        <v>174</v>
      </c>
      <c r="D54" s="162"/>
      <c r="E54" s="162"/>
      <c r="F54" s="162"/>
      <c r="G54" s="163"/>
    </row>
    <row r="55" spans="1:7" ht="15.95" customHeight="1">
      <c r="A55" s="34"/>
      <c r="B55" s="156" t="s">
        <v>46</v>
      </c>
      <c r="C55" s="157"/>
      <c r="D55" s="158"/>
      <c r="E55" s="158"/>
      <c r="F55" s="158"/>
      <c r="G55" s="159"/>
    </row>
    <row r="56" spans="1:7" ht="15.95" customHeight="1" thickBot="1">
      <c r="A56" s="34"/>
      <c r="B56" s="160" t="s">
        <v>175</v>
      </c>
      <c r="C56" s="161" t="s">
        <v>176</v>
      </c>
      <c r="D56" s="162"/>
      <c r="E56" s="162"/>
      <c r="F56" s="162"/>
      <c r="G56" s="163"/>
    </row>
    <row r="57" spans="1:7" ht="15.95" customHeight="1">
      <c r="A57" s="34"/>
      <c r="B57" s="156" t="s">
        <v>71</v>
      </c>
      <c r="C57" s="157"/>
      <c r="D57" s="158"/>
      <c r="E57" s="158"/>
      <c r="F57" s="158"/>
      <c r="G57" s="159"/>
    </row>
    <row r="58" spans="1:7" ht="15.95" customHeight="1">
      <c r="A58" s="34"/>
      <c r="B58" s="164" t="s">
        <v>177</v>
      </c>
      <c r="C58" s="165" t="s">
        <v>178</v>
      </c>
      <c r="D58" s="166"/>
      <c r="E58" s="166"/>
      <c r="F58" s="166"/>
      <c r="G58" s="167"/>
    </row>
    <row r="59" spans="1:7" ht="15.95" customHeight="1">
      <c r="A59" s="34"/>
      <c r="B59" s="164"/>
      <c r="C59" s="165" t="s">
        <v>179</v>
      </c>
      <c r="D59" s="166"/>
      <c r="E59" s="166"/>
      <c r="F59" s="166"/>
      <c r="G59" s="167"/>
    </row>
    <row r="60" spans="1:7" ht="15.95" customHeight="1">
      <c r="A60" s="34"/>
      <c r="B60" s="164"/>
      <c r="C60" s="165" t="s">
        <v>180</v>
      </c>
      <c r="D60" s="165" t="s">
        <v>181</v>
      </c>
      <c r="E60" s="165" t="s">
        <v>182</v>
      </c>
      <c r="F60" s="165"/>
      <c r="G60" s="167"/>
    </row>
    <row r="61" spans="1:7" ht="15.95" customHeight="1">
      <c r="A61" s="34"/>
      <c r="B61" s="164"/>
      <c r="C61" s="165" t="s">
        <v>183</v>
      </c>
      <c r="D61" s="166"/>
      <c r="E61" s="166"/>
      <c r="F61" s="166"/>
      <c r="G61" s="167"/>
    </row>
    <row r="62" spans="1:7" ht="15.95" customHeight="1">
      <c r="A62" s="34"/>
      <c r="B62" s="164"/>
      <c r="C62" s="165" t="s">
        <v>184</v>
      </c>
      <c r="D62" s="166"/>
      <c r="E62" s="166"/>
      <c r="F62" s="166"/>
      <c r="G62" s="167"/>
    </row>
    <row r="63" spans="1:7" ht="15.95" customHeight="1" thickBot="1">
      <c r="A63" s="34"/>
      <c r="B63" s="160"/>
      <c r="C63" s="161" t="s">
        <v>185</v>
      </c>
      <c r="D63" s="162"/>
      <c r="E63" s="162"/>
      <c r="F63" s="162"/>
      <c r="G63" s="163"/>
    </row>
    <row r="64" spans="1:7" ht="15.95" customHeight="1">
      <c r="A64" s="34"/>
      <c r="B64" s="156" t="s">
        <v>186</v>
      </c>
      <c r="C64" s="157"/>
      <c r="D64" s="158"/>
      <c r="E64" s="158"/>
      <c r="F64" s="158"/>
      <c r="G64" s="159"/>
    </row>
    <row r="65" spans="1:7" ht="15.95" customHeight="1">
      <c r="A65" s="34"/>
      <c r="B65" s="164" t="s">
        <v>187</v>
      </c>
      <c r="C65" s="165" t="s">
        <v>188</v>
      </c>
      <c r="D65" s="166"/>
      <c r="E65" s="166"/>
      <c r="F65" s="166"/>
      <c r="G65" s="167"/>
    </row>
    <row r="66" spans="1:7" ht="15.95" customHeight="1">
      <c r="A66" s="34"/>
      <c r="B66" s="164" t="s">
        <v>189</v>
      </c>
      <c r="C66" s="165" t="s">
        <v>190</v>
      </c>
      <c r="D66" s="166"/>
      <c r="E66" s="166"/>
      <c r="F66" s="166"/>
      <c r="G66" s="167"/>
    </row>
    <row r="67" spans="1:7" ht="15.95" customHeight="1" thickBot="1">
      <c r="A67" s="34"/>
      <c r="B67" s="160" t="s">
        <v>191</v>
      </c>
      <c r="C67" s="161"/>
      <c r="D67" s="162"/>
      <c r="E67" s="162"/>
      <c r="F67" s="162"/>
      <c r="G67" s="163"/>
    </row>
    <row r="68" spans="1:7" ht="15.95" customHeight="1">
      <c r="A68" s="34"/>
      <c r="B68" s="156" t="s">
        <v>192</v>
      </c>
      <c r="C68" s="157"/>
      <c r="D68" s="158"/>
      <c r="E68" s="158"/>
      <c r="F68" s="158"/>
      <c r="G68" s="159"/>
    </row>
    <row r="69" spans="1:7" ht="15.95" customHeight="1">
      <c r="A69" s="34"/>
      <c r="B69" s="164" t="s">
        <v>193</v>
      </c>
      <c r="C69" s="165" t="s">
        <v>194</v>
      </c>
      <c r="D69" s="166"/>
      <c r="E69" s="166"/>
      <c r="F69" s="166"/>
      <c r="G69" s="167"/>
    </row>
    <row r="70" spans="1:7" ht="15.95" customHeight="1">
      <c r="A70" s="34"/>
      <c r="B70" s="164" t="s">
        <v>195</v>
      </c>
      <c r="C70" s="165" t="s">
        <v>196</v>
      </c>
      <c r="D70" s="166"/>
      <c r="E70" s="166"/>
      <c r="F70" s="166"/>
      <c r="G70" s="167"/>
    </row>
    <row r="71" spans="1:7" ht="15.95" customHeight="1">
      <c r="A71" s="34"/>
      <c r="B71" s="164"/>
      <c r="C71" s="165" t="s">
        <v>197</v>
      </c>
      <c r="D71" s="165" t="s">
        <v>198</v>
      </c>
      <c r="E71" s="165" t="s">
        <v>199</v>
      </c>
      <c r="F71" s="165"/>
      <c r="G71" s="167"/>
    </row>
    <row r="72" spans="1:7" ht="15.95" customHeight="1">
      <c r="A72" s="34"/>
      <c r="B72" s="164"/>
      <c r="C72" s="165" t="s">
        <v>200</v>
      </c>
      <c r="D72" s="166"/>
      <c r="E72" s="166"/>
      <c r="F72" s="166"/>
      <c r="G72" s="167"/>
    </row>
    <row r="73" spans="1:7" ht="15.95" customHeight="1">
      <c r="A73" s="34"/>
      <c r="B73" s="164"/>
      <c r="C73" s="165" t="s">
        <v>201</v>
      </c>
      <c r="D73" s="166"/>
      <c r="E73" s="166"/>
      <c r="F73" s="166"/>
      <c r="G73" s="167"/>
    </row>
    <row r="74" spans="1:7" ht="15.95" customHeight="1">
      <c r="A74" s="34"/>
      <c r="B74" s="164"/>
      <c r="C74" s="165" t="s">
        <v>202</v>
      </c>
      <c r="D74" s="166"/>
      <c r="E74" s="166"/>
      <c r="F74" s="166"/>
      <c r="G74" s="167"/>
    </row>
    <row r="75" spans="1:7" ht="15.95" customHeight="1">
      <c r="A75" s="34"/>
      <c r="B75" s="164" t="s">
        <v>203</v>
      </c>
      <c r="C75" s="165" t="s">
        <v>204</v>
      </c>
      <c r="D75" s="166"/>
      <c r="E75" s="166"/>
      <c r="F75" s="166"/>
      <c r="G75" s="167"/>
    </row>
    <row r="76" spans="1:7" ht="15.95" customHeight="1">
      <c r="A76" s="34"/>
      <c r="B76" s="164" t="s">
        <v>205</v>
      </c>
      <c r="C76" s="165" t="s">
        <v>206</v>
      </c>
      <c r="D76" s="166"/>
      <c r="E76" s="166"/>
      <c r="F76" s="166"/>
      <c r="G76" s="167"/>
    </row>
    <row r="77" spans="1:7" ht="15.95" customHeight="1">
      <c r="A77" s="34"/>
      <c r="B77" s="164"/>
      <c r="C77" s="165" t="s">
        <v>207</v>
      </c>
      <c r="D77" s="166"/>
      <c r="E77" s="166"/>
      <c r="F77" s="166"/>
      <c r="G77" s="167"/>
    </row>
    <row r="78" spans="1:7" ht="15.95" customHeight="1">
      <c r="A78" s="34"/>
      <c r="B78" s="164" t="s">
        <v>208</v>
      </c>
      <c r="C78" s="165" t="s">
        <v>107</v>
      </c>
      <c r="D78" s="166"/>
      <c r="E78" s="166"/>
      <c r="F78" s="166"/>
      <c r="G78" s="167"/>
    </row>
    <row r="79" spans="1:7" ht="15.95" customHeight="1">
      <c r="A79" s="34"/>
      <c r="B79" s="164" t="s">
        <v>209</v>
      </c>
      <c r="C79" s="165" t="s">
        <v>210</v>
      </c>
      <c r="D79" s="165" t="s">
        <v>211</v>
      </c>
      <c r="E79" s="165" t="s">
        <v>199</v>
      </c>
      <c r="F79" s="165"/>
      <c r="G79" s="167"/>
    </row>
    <row r="80" spans="1:7" ht="15.95" customHeight="1">
      <c r="A80" s="34"/>
      <c r="B80" s="164"/>
      <c r="C80" s="165" t="s">
        <v>212</v>
      </c>
      <c r="D80" s="166"/>
      <c r="E80" s="166"/>
      <c r="F80" s="166"/>
      <c r="G80" s="167"/>
    </row>
    <row r="81" spans="1:7" ht="15.95" customHeight="1">
      <c r="A81" s="34"/>
      <c r="B81" s="164" t="s">
        <v>213</v>
      </c>
      <c r="C81" s="165" t="s">
        <v>214</v>
      </c>
      <c r="D81" s="166"/>
      <c r="E81" s="166"/>
      <c r="F81" s="166"/>
      <c r="G81" s="167"/>
    </row>
    <row r="82" spans="1:7" ht="15.95" customHeight="1">
      <c r="A82" s="34"/>
      <c r="B82" s="164" t="s">
        <v>215</v>
      </c>
      <c r="C82" s="165" t="s">
        <v>216</v>
      </c>
      <c r="D82" s="166"/>
      <c r="E82" s="166"/>
      <c r="F82" s="166"/>
      <c r="G82" s="167"/>
    </row>
    <row r="83" spans="1:7" ht="15.95" customHeight="1">
      <c r="A83" s="34"/>
      <c r="B83" s="164" t="s">
        <v>217</v>
      </c>
      <c r="C83" s="165" t="s">
        <v>212</v>
      </c>
      <c r="D83" s="165" t="s">
        <v>218</v>
      </c>
      <c r="E83" s="165" t="s">
        <v>199</v>
      </c>
      <c r="F83" s="165"/>
      <c r="G83" s="167"/>
    </row>
    <row r="84" spans="1:7" ht="15.95" customHeight="1">
      <c r="A84" s="34"/>
      <c r="B84" s="164"/>
      <c r="C84" s="165" t="s">
        <v>219</v>
      </c>
      <c r="D84" s="165"/>
      <c r="E84" s="165"/>
      <c r="F84" s="165"/>
      <c r="G84" s="167"/>
    </row>
    <row r="85" spans="1:7" ht="15.95" customHeight="1">
      <c r="A85" s="34"/>
      <c r="B85" s="164"/>
      <c r="C85" s="165" t="s">
        <v>220</v>
      </c>
      <c r="D85" s="165"/>
      <c r="E85" s="165"/>
      <c r="F85" s="165"/>
      <c r="G85" s="167"/>
    </row>
    <row r="86" spans="1:7" ht="15.95" customHeight="1">
      <c r="A86" s="34"/>
      <c r="B86" s="164"/>
      <c r="C86" s="165" t="s">
        <v>221</v>
      </c>
      <c r="D86" s="166" t="s">
        <v>222</v>
      </c>
      <c r="E86" s="165" t="s">
        <v>182</v>
      </c>
      <c r="F86" s="165"/>
      <c r="G86" s="167"/>
    </row>
    <row r="87" spans="1:7" ht="15.95" customHeight="1">
      <c r="A87" s="34"/>
      <c r="B87" s="164"/>
      <c r="C87" s="165" t="s">
        <v>223</v>
      </c>
      <c r="D87" s="166" t="s">
        <v>224</v>
      </c>
      <c r="E87" s="165" t="s">
        <v>199</v>
      </c>
      <c r="F87" s="165"/>
      <c r="G87" s="167"/>
    </row>
    <row r="88" spans="1:7" ht="15.95" customHeight="1" thickBot="1">
      <c r="A88" s="34"/>
      <c r="B88" s="169"/>
      <c r="C88" s="162" t="s">
        <v>225</v>
      </c>
      <c r="D88" s="162" t="s">
        <v>226</v>
      </c>
      <c r="E88" s="162" t="s">
        <v>227</v>
      </c>
      <c r="F88" s="162"/>
      <c r="G88" s="163"/>
    </row>
    <row r="89" spans="1:7" ht="15.95" customHeight="1">
      <c r="A89" s="34"/>
      <c r="B89" s="156" t="s">
        <v>79</v>
      </c>
      <c r="C89" s="157"/>
      <c r="D89" s="158"/>
      <c r="E89" s="158"/>
      <c r="F89" s="158"/>
      <c r="G89" s="159"/>
    </row>
    <row r="90" spans="1:7" ht="15.95" customHeight="1">
      <c r="A90" s="34"/>
      <c r="B90" s="164" t="s">
        <v>228</v>
      </c>
      <c r="C90" s="165" t="s">
        <v>229</v>
      </c>
      <c r="D90" s="166"/>
      <c r="E90" s="166"/>
      <c r="F90" s="166"/>
      <c r="G90" s="167"/>
    </row>
    <row r="91" spans="1:7" ht="15.95" customHeight="1">
      <c r="A91" s="34"/>
      <c r="B91" s="164"/>
      <c r="C91" s="165" t="s">
        <v>230</v>
      </c>
      <c r="D91" s="166"/>
      <c r="E91" s="166"/>
      <c r="F91" s="166"/>
      <c r="G91" s="167"/>
    </row>
    <row r="92" spans="1:7" ht="15.95" customHeight="1">
      <c r="A92" s="34"/>
      <c r="B92" s="164" t="s">
        <v>231</v>
      </c>
      <c r="C92" s="165" t="s">
        <v>232</v>
      </c>
      <c r="D92" s="166" t="s">
        <v>233</v>
      </c>
      <c r="E92" s="166" t="s">
        <v>234</v>
      </c>
      <c r="F92" s="166"/>
      <c r="G92" s="167"/>
    </row>
    <row r="93" spans="1:7" ht="15.95" customHeight="1">
      <c r="A93" s="34"/>
      <c r="B93" s="164"/>
      <c r="C93" s="165" t="s">
        <v>235</v>
      </c>
      <c r="D93" s="166"/>
      <c r="E93" s="166"/>
      <c r="F93" s="166"/>
      <c r="G93" s="167"/>
    </row>
    <row r="94" spans="1:7" ht="15.95" customHeight="1">
      <c r="A94" s="34"/>
      <c r="B94" s="164"/>
      <c r="C94" s="165" t="s">
        <v>236</v>
      </c>
      <c r="D94" s="170" t="s">
        <v>348</v>
      </c>
      <c r="E94" s="166" t="s">
        <v>237</v>
      </c>
      <c r="F94" s="166">
        <v>25</v>
      </c>
      <c r="G94" s="167"/>
    </row>
    <row r="95" spans="1:7" ht="15.95" customHeight="1">
      <c r="A95" s="34"/>
      <c r="B95" s="164"/>
      <c r="C95" s="165" t="s">
        <v>230</v>
      </c>
      <c r="D95" s="166"/>
      <c r="E95" s="166" t="s">
        <v>238</v>
      </c>
      <c r="F95" s="166">
        <v>20</v>
      </c>
      <c r="G95" s="167" t="s">
        <v>239</v>
      </c>
    </row>
    <row r="96" spans="1:7" ht="15.95" customHeight="1">
      <c r="A96" s="34"/>
      <c r="B96" s="164" t="s">
        <v>240</v>
      </c>
      <c r="C96" s="165" t="s">
        <v>241</v>
      </c>
      <c r="D96" s="166"/>
      <c r="E96" s="166" t="s">
        <v>237</v>
      </c>
      <c r="F96" s="166">
        <v>25</v>
      </c>
      <c r="G96" s="167"/>
    </row>
    <row r="97" spans="1:7" ht="15.95" customHeight="1">
      <c r="A97" s="34"/>
      <c r="B97" s="164"/>
      <c r="C97" s="165" t="s">
        <v>242</v>
      </c>
      <c r="D97" s="166"/>
      <c r="E97" s="166"/>
      <c r="F97" s="166"/>
      <c r="G97" s="167"/>
    </row>
    <row r="98" spans="1:7" ht="15.95" customHeight="1">
      <c r="A98" s="34"/>
      <c r="B98" s="164" t="s">
        <v>243</v>
      </c>
      <c r="C98" s="165" t="s">
        <v>242</v>
      </c>
      <c r="D98" s="166" t="s">
        <v>244</v>
      </c>
      <c r="E98" s="166" t="s">
        <v>245</v>
      </c>
      <c r="F98" s="166">
        <v>20</v>
      </c>
      <c r="G98" s="167"/>
    </row>
    <row r="99" spans="1:7" ht="15.95" customHeight="1">
      <c r="A99" s="34"/>
      <c r="B99" s="164"/>
      <c r="C99" s="165" t="s">
        <v>246</v>
      </c>
      <c r="D99" s="166"/>
      <c r="E99" s="166"/>
      <c r="F99" s="166"/>
      <c r="G99" s="167"/>
    </row>
    <row r="100" spans="1:7" ht="15.95" customHeight="1">
      <c r="A100" s="34"/>
      <c r="B100" s="164"/>
      <c r="C100" s="165" t="s">
        <v>247</v>
      </c>
      <c r="D100" s="166"/>
      <c r="E100" s="166"/>
      <c r="F100" s="166"/>
      <c r="G100" s="167"/>
    </row>
    <row r="101" spans="1:7" ht="15.95" customHeight="1">
      <c r="A101" s="34"/>
      <c r="B101" s="164"/>
      <c r="C101" s="165" t="s">
        <v>248</v>
      </c>
      <c r="D101" s="166"/>
      <c r="E101" s="166"/>
      <c r="F101" s="166"/>
      <c r="G101" s="167"/>
    </row>
    <row r="102" spans="1:7" ht="15.95" customHeight="1">
      <c r="A102" s="34"/>
      <c r="B102" s="164"/>
      <c r="C102" s="165" t="s">
        <v>249</v>
      </c>
      <c r="D102" s="166"/>
      <c r="E102" s="166"/>
      <c r="F102" s="166"/>
      <c r="G102" s="167"/>
    </row>
    <row r="103" spans="1:7" ht="15.95" customHeight="1">
      <c r="A103" s="34"/>
      <c r="B103" s="164"/>
      <c r="C103" s="165" t="s">
        <v>250</v>
      </c>
      <c r="D103" s="166"/>
      <c r="E103" s="166"/>
      <c r="F103" s="166"/>
      <c r="G103" s="167"/>
    </row>
    <row r="104" spans="1:7" ht="15.95" customHeight="1">
      <c r="A104" s="34"/>
      <c r="B104" s="164"/>
      <c r="C104" s="165" t="s">
        <v>251</v>
      </c>
      <c r="D104" s="166"/>
      <c r="E104" s="166"/>
      <c r="F104" s="166"/>
      <c r="G104" s="167"/>
    </row>
    <row r="105" spans="1:7" ht="15.95" customHeight="1">
      <c r="A105" s="34"/>
      <c r="B105" s="164"/>
      <c r="C105" s="165" t="s">
        <v>252</v>
      </c>
      <c r="D105" s="166" t="s">
        <v>253</v>
      </c>
      <c r="E105" s="166" t="s">
        <v>254</v>
      </c>
      <c r="F105" s="166"/>
      <c r="G105" s="167"/>
    </row>
    <row r="106" spans="1:7" ht="15.95" customHeight="1">
      <c r="A106" s="34"/>
      <c r="B106" s="164"/>
      <c r="C106" s="165" t="s">
        <v>255</v>
      </c>
      <c r="D106" s="166"/>
      <c r="E106" s="166"/>
      <c r="F106" s="166"/>
      <c r="G106" s="167"/>
    </row>
    <row r="107" spans="1:7" ht="15.95" customHeight="1">
      <c r="A107" s="34"/>
      <c r="B107" s="164" t="s">
        <v>256</v>
      </c>
      <c r="C107" s="165" t="s">
        <v>257</v>
      </c>
      <c r="D107" s="166"/>
      <c r="E107" s="166"/>
      <c r="F107" s="166"/>
      <c r="G107" s="167"/>
    </row>
    <row r="108" spans="1:7" ht="15.95" customHeight="1">
      <c r="A108" s="34"/>
      <c r="B108" s="164"/>
      <c r="C108" s="165" t="s">
        <v>258</v>
      </c>
      <c r="D108" s="166"/>
      <c r="E108" s="166"/>
      <c r="F108" s="166"/>
      <c r="G108" s="167"/>
    </row>
    <row r="109" spans="1:7" ht="15.95" customHeight="1">
      <c r="A109" s="34"/>
      <c r="B109" s="164"/>
      <c r="C109" s="165" t="s">
        <v>259</v>
      </c>
      <c r="D109" s="166"/>
      <c r="E109" s="166"/>
      <c r="F109" s="166"/>
      <c r="G109" s="167"/>
    </row>
    <row r="110" spans="1:7" ht="15.95" customHeight="1" thickBot="1">
      <c r="A110" s="34"/>
      <c r="B110" s="160" t="s">
        <v>260</v>
      </c>
      <c r="C110" s="161" t="s">
        <v>261</v>
      </c>
      <c r="D110" s="162"/>
      <c r="E110" s="162"/>
      <c r="F110" s="162"/>
      <c r="G110" s="163"/>
    </row>
    <row r="111" spans="1:7" ht="15.95" customHeight="1">
      <c r="A111" s="34"/>
      <c r="B111" s="156" t="s">
        <v>262</v>
      </c>
      <c r="C111" s="157"/>
      <c r="D111" s="158"/>
      <c r="E111" s="158"/>
      <c r="F111" s="158"/>
      <c r="G111" s="159"/>
    </row>
    <row r="112" spans="1:7" ht="15.95" customHeight="1">
      <c r="A112" s="34"/>
      <c r="B112" s="164" t="s">
        <v>263</v>
      </c>
      <c r="C112" s="165" t="s">
        <v>264</v>
      </c>
      <c r="D112" s="166"/>
      <c r="E112" s="166"/>
      <c r="F112" s="166"/>
      <c r="G112" s="167" t="s">
        <v>265</v>
      </c>
    </row>
    <row r="113" spans="1:7" ht="15.95" customHeight="1">
      <c r="A113" s="34"/>
      <c r="B113" s="164"/>
      <c r="C113" s="165" t="s">
        <v>266</v>
      </c>
      <c r="D113" s="165" t="s">
        <v>267</v>
      </c>
      <c r="E113" s="165" t="s">
        <v>268</v>
      </c>
      <c r="F113" s="165"/>
      <c r="G113" s="167"/>
    </row>
    <row r="114" spans="1:7" ht="15.95" customHeight="1">
      <c r="A114" s="34"/>
      <c r="B114" s="164"/>
      <c r="C114" s="165" t="s">
        <v>269</v>
      </c>
      <c r="D114" s="165"/>
      <c r="E114" s="165"/>
      <c r="F114" s="165"/>
      <c r="G114" s="167"/>
    </row>
    <row r="115" spans="1:7" ht="15.95" customHeight="1">
      <c r="A115" s="34"/>
      <c r="B115" s="164" t="s">
        <v>270</v>
      </c>
      <c r="C115" s="165"/>
      <c r="D115" s="166"/>
      <c r="E115" s="166"/>
      <c r="F115" s="166"/>
      <c r="G115" s="167"/>
    </row>
    <row r="116" spans="1:7" ht="15.95" customHeight="1">
      <c r="A116" s="34"/>
      <c r="B116" s="164" t="s">
        <v>271</v>
      </c>
      <c r="C116" s="165"/>
      <c r="D116" s="166"/>
      <c r="E116" s="166"/>
      <c r="F116" s="166"/>
      <c r="G116" s="167"/>
    </row>
    <row r="117" spans="1:7" ht="15.95" customHeight="1">
      <c r="A117" s="34"/>
      <c r="B117" s="164" t="s">
        <v>272</v>
      </c>
      <c r="C117" s="165"/>
      <c r="D117" s="166"/>
      <c r="E117" s="166"/>
      <c r="F117" s="166"/>
      <c r="G117" s="167"/>
    </row>
    <row r="118" spans="1:7" ht="15.95" customHeight="1" thickBot="1">
      <c r="A118" s="34"/>
      <c r="B118" s="160" t="s">
        <v>217</v>
      </c>
      <c r="C118" s="161" t="s">
        <v>273</v>
      </c>
      <c r="D118" s="162"/>
      <c r="E118" s="162"/>
      <c r="F118" s="162"/>
      <c r="G118" s="163"/>
    </row>
    <row r="119" spans="1:7" ht="15.95" customHeight="1">
      <c r="A119" s="34"/>
      <c r="B119" s="156" t="s">
        <v>274</v>
      </c>
      <c r="C119" s="157"/>
      <c r="D119" s="158"/>
      <c r="E119" s="158"/>
      <c r="F119" s="158"/>
      <c r="G119" s="159"/>
    </row>
    <row r="120" spans="1:7" ht="15.95" customHeight="1">
      <c r="A120" s="34"/>
      <c r="B120" s="164" t="s">
        <v>275</v>
      </c>
      <c r="C120" s="165" t="s">
        <v>159</v>
      </c>
      <c r="D120" s="166"/>
      <c r="E120" s="166"/>
      <c r="F120" s="166"/>
      <c r="G120" s="167"/>
    </row>
    <row r="121" spans="1:7" ht="15.95" customHeight="1" thickBot="1">
      <c r="A121" s="34"/>
      <c r="B121" s="160" t="s">
        <v>276</v>
      </c>
      <c r="C121" s="161" t="s">
        <v>159</v>
      </c>
      <c r="D121" s="162"/>
      <c r="E121" s="162"/>
      <c r="F121" s="162"/>
      <c r="G121" s="163"/>
    </row>
    <row r="122" spans="1:7" ht="15.95" customHeight="1">
      <c r="A122" s="34"/>
      <c r="B122" s="156" t="s">
        <v>277</v>
      </c>
      <c r="C122" s="157"/>
      <c r="D122" s="158"/>
      <c r="E122" s="158"/>
      <c r="F122" s="158"/>
      <c r="G122" s="159"/>
    </row>
    <row r="123" spans="1:7" ht="15.95" customHeight="1">
      <c r="A123" s="34"/>
      <c r="B123" s="164" t="s">
        <v>278</v>
      </c>
      <c r="C123" s="165" t="s">
        <v>279</v>
      </c>
      <c r="D123" s="166"/>
      <c r="E123" s="166"/>
      <c r="F123" s="166"/>
      <c r="G123" s="167"/>
    </row>
    <row r="124" spans="1:7" ht="15.95" customHeight="1">
      <c r="A124" s="34"/>
      <c r="B124" s="164"/>
      <c r="C124" s="165"/>
      <c r="D124" s="166"/>
      <c r="E124" s="166"/>
      <c r="F124" s="166"/>
      <c r="G124" s="167"/>
    </row>
    <row r="125" spans="1:7" ht="15.95" customHeight="1">
      <c r="A125" s="34"/>
      <c r="B125" s="164" t="s">
        <v>280</v>
      </c>
      <c r="C125" s="165" t="s">
        <v>281</v>
      </c>
      <c r="D125" s="166"/>
      <c r="E125" s="166"/>
      <c r="F125" s="166"/>
      <c r="G125" s="167"/>
    </row>
    <row r="126" spans="1:7" ht="15.95" customHeight="1" thickBot="1">
      <c r="A126" s="34"/>
      <c r="B126" s="160" t="s">
        <v>282</v>
      </c>
      <c r="C126" s="161" t="s">
        <v>283</v>
      </c>
      <c r="D126" s="162"/>
      <c r="E126" s="162"/>
      <c r="F126" s="162"/>
      <c r="G126" s="163"/>
    </row>
    <row r="127" spans="1:7" ht="15.95" customHeight="1">
      <c r="A127" s="34"/>
      <c r="B127" s="156" t="s">
        <v>284</v>
      </c>
      <c r="C127" s="157"/>
      <c r="D127" s="158"/>
      <c r="E127" s="158"/>
      <c r="F127" s="158"/>
      <c r="G127" s="159"/>
    </row>
    <row r="128" spans="1:7" ht="15.95" customHeight="1">
      <c r="A128" s="34"/>
      <c r="B128" s="164" t="s">
        <v>285</v>
      </c>
      <c r="C128" s="165" t="s">
        <v>286</v>
      </c>
      <c r="D128" s="166"/>
      <c r="E128" s="166"/>
      <c r="F128" s="166"/>
      <c r="G128" s="167"/>
    </row>
    <row r="129" spans="1:7" ht="15.95" customHeight="1">
      <c r="A129" s="34"/>
      <c r="B129" s="164"/>
      <c r="C129" s="165" t="s">
        <v>287</v>
      </c>
      <c r="D129" s="166"/>
      <c r="E129" s="166"/>
      <c r="F129" s="166"/>
      <c r="G129" s="167"/>
    </row>
    <row r="130" spans="1:7" ht="15.95" customHeight="1">
      <c r="A130" s="34"/>
      <c r="B130" s="164" t="s">
        <v>288</v>
      </c>
      <c r="C130" s="165" t="s">
        <v>286</v>
      </c>
      <c r="D130" s="171" t="s">
        <v>289</v>
      </c>
      <c r="E130" s="166" t="s">
        <v>199</v>
      </c>
      <c r="F130" s="166"/>
      <c r="G130" s="167"/>
    </row>
    <row r="131" spans="1:7" ht="15.95" customHeight="1">
      <c r="A131" s="34"/>
      <c r="B131" s="164"/>
      <c r="C131" s="165" t="s">
        <v>290</v>
      </c>
      <c r="D131" s="166"/>
      <c r="E131" s="166"/>
      <c r="F131" s="166"/>
      <c r="G131" s="167"/>
    </row>
    <row r="132" spans="1:7" ht="15.95" customHeight="1" thickBot="1">
      <c r="A132" s="34"/>
      <c r="B132" s="160" t="s">
        <v>291</v>
      </c>
      <c r="C132" s="161" t="s">
        <v>286</v>
      </c>
      <c r="D132" s="162"/>
      <c r="E132" s="162"/>
      <c r="F132" s="162"/>
      <c r="G132" s="163"/>
    </row>
    <row r="133" spans="1:7" ht="15.95" customHeight="1">
      <c r="A133" s="34"/>
      <c r="B133" s="156" t="s">
        <v>292</v>
      </c>
      <c r="C133" s="172"/>
      <c r="D133" s="173"/>
      <c r="E133" s="173"/>
      <c r="F133" s="173"/>
      <c r="G133" s="174"/>
    </row>
    <row r="134" spans="1:7" ht="15.95" customHeight="1" thickBot="1">
      <c r="A134" s="34"/>
      <c r="B134" s="175"/>
      <c r="C134" s="176"/>
      <c r="D134" s="177"/>
      <c r="E134" s="177"/>
      <c r="F134" s="177"/>
      <c r="G134" s="178"/>
    </row>
    <row r="135" spans="1:7" ht="15.95" customHeight="1">
      <c r="A135" s="34"/>
      <c r="B135" s="156" t="s">
        <v>293</v>
      </c>
      <c r="C135" s="172"/>
      <c r="D135" s="173"/>
      <c r="E135" s="173"/>
      <c r="F135" s="173"/>
      <c r="G135" s="174"/>
    </row>
    <row r="136" spans="1:7" ht="15.95" customHeight="1" thickBot="1">
      <c r="A136" s="34"/>
      <c r="B136" s="179"/>
      <c r="C136" s="180"/>
      <c r="D136" s="181"/>
      <c r="E136" s="181"/>
      <c r="F136" s="181"/>
      <c r="G136" s="182"/>
    </row>
    <row r="137" spans="1:7" ht="15.95" customHeight="1">
      <c r="A137" s="34"/>
      <c r="B137" s="156" t="s">
        <v>294</v>
      </c>
      <c r="C137" s="172"/>
      <c r="D137" s="173"/>
      <c r="E137" s="173"/>
      <c r="F137" s="173"/>
      <c r="G137" s="174"/>
    </row>
    <row r="138" spans="1:7" ht="15.95" customHeight="1" thickBot="1">
      <c r="A138" s="34"/>
      <c r="B138" s="183"/>
      <c r="C138" s="180"/>
      <c r="D138" s="181"/>
      <c r="E138" s="181"/>
      <c r="F138" s="181"/>
      <c r="G138" s="182"/>
    </row>
    <row r="139" spans="1:7" ht="15.95" customHeight="1">
      <c r="B139"/>
      <c r="C139"/>
      <c r="D139" t="s">
        <v>295</v>
      </c>
      <c r="E139"/>
      <c r="F139"/>
      <c r="G139"/>
    </row>
    <row r="140" spans="1:7" ht="15.95" customHeight="1">
      <c r="B140"/>
      <c r="C140"/>
      <c r="D140" s="152" t="s">
        <v>296</v>
      </c>
      <c r="E140"/>
      <c r="F140"/>
      <c r="G140"/>
    </row>
    <row r="141" spans="1:7" ht="15.95" customHeight="1">
      <c r="B141"/>
      <c r="C141"/>
      <c r="D141" s="184" t="s">
        <v>297</v>
      </c>
      <c r="E141"/>
      <c r="F141"/>
      <c r="G141"/>
    </row>
    <row r="142" spans="1:7" ht="15.95" customHeight="1">
      <c r="B142"/>
      <c r="C142"/>
      <c r="D142" s="185"/>
      <c r="E142"/>
      <c r="F142"/>
      <c r="G142"/>
    </row>
    <row r="143" spans="1:7" ht="15.95" customHeight="1">
      <c r="D143" s="36"/>
    </row>
    <row r="144" spans="1:7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</sheetData>
  <hyperlinks>
    <hyperlink ref="B4" location="Blad1!C3" display="Dränering" xr:uid="{667BB706-D47B-4D95-920C-F42C698C5A03}"/>
    <hyperlink ref="B7" location="Blad1!C6" display="Markbeläggning" xr:uid="{6706D170-C35A-423C-8401-D5948DBE947A}"/>
    <hyperlink ref="B9" location="Blad1!E13" display="VATTENLEDNINGSNÄT" xr:uid="{3E5F9E39-804B-4AF6-A69F-80E95B8E8ECB}"/>
    <hyperlink ref="B10" location="Blad1!E16" display="AVLOPPSNÄT" xr:uid="{157A5EFD-FD69-4DA7-9219-CF3C7677217B}"/>
    <hyperlink ref="B12" location="Blad1!E18" display="VÄRMENÄT" xr:uid="{2B451617-9CE5-4DE0-93BB-90ADAF0749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2D896-3196-450E-9124-98EAAB19B8DA}">
  <sheetPr codeName="Blad1"/>
  <dimension ref="A2:T13"/>
  <sheetViews>
    <sheetView workbookViewId="0">
      <selection activeCell="B17" sqref="B17"/>
    </sheetView>
  </sheetViews>
  <sheetFormatPr defaultColWidth="8.85546875" defaultRowHeight="15"/>
  <cols>
    <col min="1" max="1" width="21.140625" customWidth="1"/>
    <col min="2" max="2" width="17.28515625" customWidth="1"/>
    <col min="3" max="3" width="21.42578125" customWidth="1"/>
    <col min="4" max="4" width="19.42578125" bestFit="1" customWidth="1"/>
    <col min="5" max="5" width="31.85546875" bestFit="1" customWidth="1"/>
    <col min="6" max="6" width="27.28515625" bestFit="1" customWidth="1"/>
    <col min="7" max="7" width="31.7109375" bestFit="1" customWidth="1"/>
    <col min="8" max="8" width="28.7109375" bestFit="1" customWidth="1"/>
    <col min="9" max="9" width="31.42578125" customWidth="1"/>
    <col min="10" max="10" width="31.7109375" bestFit="1" customWidth="1"/>
    <col min="11" max="11" width="35.7109375" customWidth="1"/>
    <col min="12" max="12" width="23.7109375" customWidth="1"/>
    <col min="13" max="13" width="25.42578125" customWidth="1"/>
    <col min="14" max="14" width="20.28515625" customWidth="1"/>
    <col min="15" max="15" width="36.7109375" customWidth="1"/>
    <col min="16" max="16" width="29.28515625" customWidth="1"/>
    <col min="17" max="17" width="33" bestFit="1" customWidth="1"/>
    <col min="18" max="18" width="21.42578125" customWidth="1"/>
    <col min="19" max="19" width="19" bestFit="1" customWidth="1"/>
    <col min="20" max="20" width="19.28515625" bestFit="1" customWidth="1"/>
    <col min="21" max="21" width="22.42578125" bestFit="1" customWidth="1"/>
    <col min="22" max="22" width="30" bestFit="1" customWidth="1"/>
    <col min="23" max="24" width="7.42578125" bestFit="1" customWidth="1"/>
    <col min="25" max="25" width="19.85546875" bestFit="1" customWidth="1"/>
    <col min="26" max="26" width="14.7109375" bestFit="1" customWidth="1"/>
    <col min="27" max="27" width="15" bestFit="1" customWidth="1"/>
    <col min="28" max="28" width="7.7109375" bestFit="1" customWidth="1"/>
    <col min="29" max="29" width="6.7109375" bestFit="1" customWidth="1"/>
    <col min="30" max="30" width="35.28515625" bestFit="1" customWidth="1"/>
    <col min="31" max="31" width="7.28515625" bestFit="1" customWidth="1"/>
  </cols>
  <sheetData>
    <row r="2" spans="1:20">
      <c r="A2" s="14" t="s">
        <v>30</v>
      </c>
      <c r="B2" t="s">
        <v>85</v>
      </c>
      <c r="C2" t="s">
        <v>59</v>
      </c>
      <c r="D2" t="s">
        <v>298</v>
      </c>
      <c r="E2" t="s">
        <v>99</v>
      </c>
      <c r="F2" t="s">
        <v>108</v>
      </c>
      <c r="G2" t="s">
        <v>53</v>
      </c>
      <c r="H2" t="s">
        <v>160</v>
      </c>
      <c r="I2" t="s">
        <v>46</v>
      </c>
      <c r="J2" t="s">
        <v>71</v>
      </c>
      <c r="K2" t="s">
        <v>186</v>
      </c>
      <c r="L2" t="s">
        <v>299</v>
      </c>
      <c r="M2" t="s">
        <v>79</v>
      </c>
      <c r="N2" t="s">
        <v>262</v>
      </c>
      <c r="O2" t="s">
        <v>274</v>
      </c>
      <c r="P2" t="s">
        <v>277</v>
      </c>
      <c r="Q2" t="s">
        <v>284</v>
      </c>
      <c r="R2" t="s">
        <v>292</v>
      </c>
      <c r="S2" t="s">
        <v>293</v>
      </c>
      <c r="T2" t="s">
        <v>294</v>
      </c>
    </row>
    <row r="4" spans="1:20">
      <c r="A4" s="14" t="s">
        <v>300</v>
      </c>
      <c r="C4" t="s">
        <v>60</v>
      </c>
      <c r="D4" t="s">
        <v>301</v>
      </c>
      <c r="E4" t="s">
        <v>302</v>
      </c>
      <c r="F4" t="s">
        <v>303</v>
      </c>
      <c r="G4" t="s">
        <v>54</v>
      </c>
      <c r="H4" t="s">
        <v>304</v>
      </c>
      <c r="I4" t="s">
        <v>47</v>
      </c>
      <c r="J4" t="s">
        <v>72</v>
      </c>
      <c r="K4" t="s">
        <v>305</v>
      </c>
      <c r="L4" t="s">
        <v>306</v>
      </c>
      <c r="M4" t="s">
        <v>307</v>
      </c>
      <c r="N4" t="s">
        <v>308</v>
      </c>
      <c r="O4" t="s">
        <v>309</v>
      </c>
      <c r="P4" t="s">
        <v>310</v>
      </c>
      <c r="Q4" t="s">
        <v>311</v>
      </c>
    </row>
    <row r="5" spans="1:20">
      <c r="D5" t="s">
        <v>312</v>
      </c>
      <c r="E5" t="s">
        <v>313</v>
      </c>
      <c r="F5" t="s">
        <v>314</v>
      </c>
      <c r="G5" t="s">
        <v>315</v>
      </c>
      <c r="H5" t="s">
        <v>316</v>
      </c>
      <c r="K5" t="s">
        <v>317</v>
      </c>
      <c r="L5" t="s">
        <v>318</v>
      </c>
      <c r="M5" t="s">
        <v>80</v>
      </c>
      <c r="N5" t="s">
        <v>319</v>
      </c>
      <c r="O5" t="s">
        <v>320</v>
      </c>
      <c r="P5" t="s">
        <v>321</v>
      </c>
      <c r="Q5" t="s">
        <v>322</v>
      </c>
    </row>
    <row r="6" spans="1:20">
      <c r="E6" t="s">
        <v>323</v>
      </c>
      <c r="F6" t="s">
        <v>324</v>
      </c>
      <c r="G6" t="s">
        <v>65</v>
      </c>
      <c r="H6" t="s">
        <v>325</v>
      </c>
      <c r="K6" t="s">
        <v>326</v>
      </c>
      <c r="L6" t="s">
        <v>327</v>
      </c>
      <c r="M6" t="s">
        <v>328</v>
      </c>
      <c r="N6" t="s">
        <v>329</v>
      </c>
      <c r="P6" t="s">
        <v>330</v>
      </c>
      <c r="Q6" t="s">
        <v>331</v>
      </c>
    </row>
    <row r="7" spans="1:20">
      <c r="E7" t="s">
        <v>332</v>
      </c>
      <c r="F7" t="s">
        <v>333</v>
      </c>
      <c r="G7" t="s">
        <v>334</v>
      </c>
      <c r="H7" t="s">
        <v>335</v>
      </c>
      <c r="L7" t="s">
        <v>336</v>
      </c>
      <c r="M7" t="s">
        <v>337</v>
      </c>
      <c r="N7" t="s">
        <v>338</v>
      </c>
    </row>
    <row r="8" spans="1:20">
      <c r="G8" t="s">
        <v>339</v>
      </c>
      <c r="H8" t="s">
        <v>340</v>
      </c>
      <c r="L8" t="s">
        <v>341</v>
      </c>
      <c r="M8" t="s">
        <v>342</v>
      </c>
    </row>
    <row r="9" spans="1:20">
      <c r="H9" t="s">
        <v>343</v>
      </c>
      <c r="L9" t="s">
        <v>344</v>
      </c>
      <c r="M9" t="s">
        <v>345</v>
      </c>
    </row>
    <row r="10" spans="1:20">
      <c r="L10" t="s">
        <v>346</v>
      </c>
    </row>
    <row r="11" spans="1:20">
      <c r="L11" t="s">
        <v>347</v>
      </c>
    </row>
    <row r="13" spans="1:20">
      <c r="A13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A2758127607A4D8E64BE394FE377D4" ma:contentTypeVersion="16" ma:contentTypeDescription="Skapa ett nytt dokument." ma:contentTypeScope="" ma:versionID="17000cc4f0307a274413fbb0a476ff5f">
  <xsd:schema xmlns:xsd="http://www.w3.org/2001/XMLSchema" xmlns:xs="http://www.w3.org/2001/XMLSchema" xmlns:p="http://schemas.microsoft.com/office/2006/metadata/properties" xmlns:ns2="17d7603b-6b8d-43b6-9fbc-3c031badec51" xmlns:ns3="e16f3856-6088-4a39-9316-3c99ecc057c9" targetNamespace="http://schemas.microsoft.com/office/2006/metadata/properties" ma:root="true" ma:fieldsID="3a7521ad6ee86f290f3f4f160f7d5b37" ns2:_="" ns3:_="">
    <xsd:import namespace="17d7603b-6b8d-43b6-9fbc-3c031badec51"/>
    <xsd:import namespace="e16f3856-6088-4a39-9316-3c99ecc057c9"/>
    <xsd:element name="properties">
      <xsd:complexType>
        <xsd:sequence>
          <xsd:element name="documentManagement">
            <xsd:complexType>
              <xsd:all>
                <xsd:element ref="ns2:PDP_Desc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7603b-6b8d-43b6-9fbc-3c031badec51" elementFormDefault="qualified">
    <xsd:import namespace="http://schemas.microsoft.com/office/2006/documentManagement/types"/>
    <xsd:import namespace="http://schemas.microsoft.com/office/infopath/2007/PartnerControls"/>
    <xsd:element name="PDP_Desc" ma:index="8" nillable="true" ma:displayName="Beskrivning" ma:internalName="PDP_Desc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c09e480-6855-4f8a-83b6-916c84321cd9}" ma:internalName="TaxCatchAll" ma:showField="CatchAllData" ma:web="17d7603b-6b8d-43b6-9fbc-3c031badec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f3856-6088-4a39-9316-3c99ecc05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416e829d-f284-4ff7-8186-3ac0651d97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6f3856-6088-4a39-9316-3c99ecc057c9">
      <Terms xmlns="http://schemas.microsoft.com/office/infopath/2007/PartnerControls"/>
    </lcf76f155ced4ddcb4097134ff3c332f>
    <TaxCatchAll xmlns="17d7603b-6b8d-43b6-9fbc-3c031badec51" xsi:nil="true"/>
    <PDP_Desc xmlns="17d7603b-6b8d-43b6-9fbc-3c031badec51" xsi:nil="true"/>
  </documentManagement>
</p:properties>
</file>

<file path=customXml/itemProps1.xml><?xml version="1.0" encoding="utf-8"?>
<ds:datastoreItem xmlns:ds="http://schemas.openxmlformats.org/officeDocument/2006/customXml" ds:itemID="{C8DCD8A2-4E84-499D-BDBC-B6A8F7AAC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d7603b-6b8d-43b6-9fbc-3c031badec51"/>
    <ds:schemaRef ds:uri="e16f3856-6088-4a39-9316-3c99ecc05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2BD726-C460-4089-B540-AFE4EA569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4B20F-DAB1-4491-8236-E282178CA9A0}">
  <ds:schemaRefs>
    <ds:schemaRef ds:uri="http://schemas.microsoft.com/office/2006/metadata/properties"/>
    <ds:schemaRef ds:uri="http://schemas.microsoft.com/office/infopath/2007/PartnerControls"/>
    <ds:schemaRef ds:uri="95e17a7f-a9c6-42c0-8230-2808784e7177"/>
    <ds:schemaRef ds:uri="6fcbc7bd-f212-40a9-b703-a71b843219f0"/>
    <ds:schemaRef ds:uri="e16f3856-6088-4a39-9316-3c99ecc057c9"/>
    <ds:schemaRef ds:uri="17d7603b-6b8d-43b6-9fbc-3c031badec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58</vt:i4>
      </vt:variant>
    </vt:vector>
  </HeadingPairs>
  <TitlesOfParts>
    <vt:vector size="61" baseType="lpstr">
      <vt:lpstr>UH- &amp; ER-plan</vt:lpstr>
      <vt:lpstr>Energiåtgärder</vt:lpstr>
      <vt:lpstr>DATA</vt:lpstr>
      <vt:lpstr>AVLOPPSLEDNINGAR_OCH_BRUNNAR</vt:lpstr>
      <vt:lpstr>AVLOPPSSYSTEM</vt:lpstr>
      <vt:lpstr>BALKONGER_OCH_LOFTGÅNGAR</vt:lpstr>
      <vt:lpstr>BELYSNING</vt:lpstr>
      <vt:lpstr>DATAKOMMUNIKATIONSSYSTEM</vt:lpstr>
      <vt:lpstr>DRIFTSUTRYMMEN</vt:lpstr>
      <vt:lpstr>DRÄNERING</vt:lpstr>
      <vt:lpstr>DUCAR</vt:lpstr>
      <vt:lpstr>ELSYSTEM</vt:lpstr>
      <vt:lpstr>ENTREER_OCH_PORTAR</vt:lpstr>
      <vt:lpstr>F_SYSTEM</vt:lpstr>
      <vt:lpstr>FASAD</vt:lpstr>
      <vt:lpstr>FASADKOMPLETTERINGAR</vt:lpstr>
      <vt:lpstr>FASADYTOR</vt:lpstr>
      <vt:lpstr>FJÄRRVÄRME</vt:lpstr>
      <vt:lpstr>FT_SYSTEM</vt:lpstr>
      <vt:lpstr>FTX_SYSTEM</vt:lpstr>
      <vt:lpstr>FÖNSTER_OCH_FÖNSTERDÖRRAR</vt:lpstr>
      <vt:lpstr>FÖRRÅD</vt:lpstr>
      <vt:lpstr>GEMENSAMHETSUTRYMMEN</vt:lpstr>
      <vt:lpstr>GIVARE</vt:lpstr>
      <vt:lpstr>GOLVVÄRME</vt:lpstr>
      <vt:lpstr>GRUNDLÄGGNING</vt:lpstr>
      <vt:lpstr>HISSAR</vt:lpstr>
      <vt:lpstr>ISOLERING</vt:lpstr>
      <vt:lpstr>KANALER</vt:lpstr>
      <vt:lpstr>KOMMUNIKATIONSSYSTEM</vt:lpstr>
      <vt:lpstr>KÄLLARGÅNGAR</vt:lpstr>
      <vt:lpstr>LEDNINGAR_OCH_ARMATURER</vt:lpstr>
      <vt:lpstr>LEDNINGSNÄT</vt:lpstr>
      <vt:lpstr>LUFTBEHANDLINGSSYSTEM</vt:lpstr>
      <vt:lpstr>LUFTDON</vt:lpstr>
      <vt:lpstr>MARKBELÄGGNING</vt:lpstr>
      <vt:lpstr>MARKYTOR</vt:lpstr>
      <vt:lpstr>PANNOR</vt:lpstr>
      <vt:lpstr>PUMPGROPAR</vt:lpstr>
      <vt:lpstr>RADIATORER</vt:lpstr>
      <vt:lpstr>S_SYSTEM</vt:lpstr>
      <vt:lpstr>STYRSYSTEM</vt:lpstr>
      <vt:lpstr>STÄLLDON</vt:lpstr>
      <vt:lpstr>SYSTEM_FÖR_ENTRE_OCH_PASSERKONTROLL</vt:lpstr>
      <vt:lpstr>TAKAVVATTNING</vt:lpstr>
      <vt:lpstr>TAKBELÄGGNINGAR_OCH_TÄTSKIKT</vt:lpstr>
      <vt:lpstr>TAKSTOLAR_OCH_UNDERLAGSTAK</vt:lpstr>
      <vt:lpstr>TAPPVATTENSYSTEM</vt:lpstr>
      <vt:lpstr>TRAPPHUS</vt:lpstr>
      <vt:lpstr>TVÄTTSTUGA</vt:lpstr>
      <vt:lpstr>VATTENLEDNINGSNÄT</vt:lpstr>
      <vt:lpstr>VEGETATIONSYTOR</vt:lpstr>
      <vt:lpstr>VIND</vt:lpstr>
      <vt:lpstr>VÄRMENÄT</vt:lpstr>
      <vt:lpstr>VÄRMEPUMP</vt:lpstr>
      <vt:lpstr>VÄRMERÖR</vt:lpstr>
      <vt:lpstr>VÄRMESYSTEM</vt:lpstr>
      <vt:lpstr>YTTERTAK</vt:lpstr>
      <vt:lpstr>ÖPPNA_SPISAR_OCH_KAKELUGNAR</vt:lpstr>
      <vt:lpstr>ÖVRIGA_GEMENSAMMA_UTRYMMEN</vt:lpstr>
      <vt:lpstr>ÖVRIGT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Ruud</dc:creator>
  <cp:keywords/>
  <dc:description/>
  <cp:lastModifiedBy>Malin Unger</cp:lastModifiedBy>
  <cp:revision/>
  <dcterms:created xsi:type="dcterms:W3CDTF">2025-11-03T10:59:25Z</dcterms:created>
  <dcterms:modified xsi:type="dcterms:W3CDTF">2026-01-28T17:13:05Z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0afd86-dcf7-4483-b9eb-5af1dcd104e1_Enabled">
    <vt:lpwstr>true</vt:lpwstr>
  </property>
  <property fmtid="{D5CDD505-2E9C-101B-9397-08002B2CF9AE}" pid="3" name="MSIP_Label_680afd86-dcf7-4483-b9eb-5af1dcd104e1_SetDate">
    <vt:lpwstr>2025-11-03T14:38:05Z</vt:lpwstr>
  </property>
  <property fmtid="{D5CDD505-2E9C-101B-9397-08002B2CF9AE}" pid="4" name="MSIP_Label_680afd86-dcf7-4483-b9eb-5af1dcd104e1_Method">
    <vt:lpwstr>Standard</vt:lpwstr>
  </property>
  <property fmtid="{D5CDD505-2E9C-101B-9397-08002B2CF9AE}" pid="5" name="MSIP_Label_680afd86-dcf7-4483-b9eb-5af1dcd104e1_Name">
    <vt:lpwstr>K2 Intern</vt:lpwstr>
  </property>
  <property fmtid="{D5CDD505-2E9C-101B-9397-08002B2CF9AE}" pid="6" name="MSIP_Label_680afd86-dcf7-4483-b9eb-5af1dcd104e1_SiteId">
    <vt:lpwstr>5a9809cf-0bcb-413a-838a-09ecc40cc9e8</vt:lpwstr>
  </property>
  <property fmtid="{D5CDD505-2E9C-101B-9397-08002B2CF9AE}" pid="7" name="MSIP_Label_680afd86-dcf7-4483-b9eb-5af1dcd104e1_ActionId">
    <vt:lpwstr>4d65562a-5aa8-4da7-920e-46774d608cb8</vt:lpwstr>
  </property>
  <property fmtid="{D5CDD505-2E9C-101B-9397-08002B2CF9AE}" pid="8" name="MSIP_Label_680afd86-dcf7-4483-b9eb-5af1dcd104e1_ContentBits">
    <vt:lpwstr>0</vt:lpwstr>
  </property>
  <property fmtid="{D5CDD505-2E9C-101B-9397-08002B2CF9AE}" pid="9" name="MSIP_Label_680afd86-dcf7-4483-b9eb-5af1dcd104e1_Tag">
    <vt:lpwstr>10, 3, 0, 1</vt:lpwstr>
  </property>
  <property fmtid="{D5CDD505-2E9C-101B-9397-08002B2CF9AE}" pid="10" name="ContentTypeId">
    <vt:lpwstr>0x01010056A2758127607A4D8E64BE394FE377D4</vt:lpwstr>
  </property>
  <property fmtid="{D5CDD505-2E9C-101B-9397-08002B2CF9AE}" pid="11" name="MediaServiceImageTags">
    <vt:lpwstr/>
  </property>
</Properties>
</file>